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Oprava osvětlení (da..." sheetId="2" r:id="rId2"/>
    <sheet name="02 - Vedlejší ostatní nák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'01 - Oprava osvětlení (da...'!$C$79:$K$356</definedName>
    <definedName name="_xlnm.Print_Area" localSheetId="1">'01 - Oprava osvětlení (da...'!$C$4:$J$39,'01 - Oprava osvětlení (da...'!$C$45:$J$61,'01 - Oprava osvětlení (da...'!$C$67:$K$356</definedName>
    <definedName name="_xlnm.Print_Titles" localSheetId="1">'01 - Oprava osvětlení (da...'!$79:$79</definedName>
    <definedName name="_xlnm._FilterDatabase" localSheetId="2" hidden="1">'02 - Vedlejší ostatní nák...'!$C$80:$K$95</definedName>
    <definedName name="_xlnm.Print_Area" localSheetId="2">'02 - Vedlejší ostatní nák...'!$C$4:$J$39,'02 - Vedlejší ostatní nák...'!$C$45:$J$62,'02 - Vedlejší ostatní nák...'!$C$68:$K$95</definedName>
    <definedName name="_xlnm.Print_Titles" localSheetId="2">'02 - Vedlejší ostatní nák...'!$80:$80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BI83"/>
  <c r="BH83"/>
  <c r="BG83"/>
  <c r="BF83"/>
  <c r="T83"/>
  <c r="R83"/>
  <c r="P83"/>
  <c r="J78"/>
  <c r="J77"/>
  <c r="F77"/>
  <c r="F75"/>
  <c r="E73"/>
  <c r="J55"/>
  <c r="J54"/>
  <c r="F54"/>
  <c r="F52"/>
  <c r="E50"/>
  <c r="J18"/>
  <c r="E18"/>
  <c r="F78"/>
  <c r="J17"/>
  <c r="J12"/>
  <c r="J75"/>
  <c r="E7"/>
  <c r="E48"/>
  <c i="2" r="J37"/>
  <c r="J36"/>
  <c i="1" r="AY55"/>
  <c i="2" r="J35"/>
  <c i="1" r="AX55"/>
  <c i="2"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18"/>
  <c r="BH218"/>
  <c r="BG218"/>
  <c r="BF218"/>
  <c r="T218"/>
  <c r="R218"/>
  <c r="P218"/>
  <c r="BI214"/>
  <c r="BH214"/>
  <c r="BG214"/>
  <c r="BF214"/>
  <c r="T214"/>
  <c r="R214"/>
  <c r="P214"/>
  <c r="BI213"/>
  <c r="BH213"/>
  <c r="BG213"/>
  <c r="BF213"/>
  <c r="T213"/>
  <c r="R213"/>
  <c r="P213"/>
  <c r="BI207"/>
  <c r="BH207"/>
  <c r="BG207"/>
  <c r="BF207"/>
  <c r="T207"/>
  <c r="R207"/>
  <c r="P207"/>
  <c r="BI201"/>
  <c r="BH201"/>
  <c r="BG201"/>
  <c r="BF201"/>
  <c r="T201"/>
  <c r="R201"/>
  <c r="P201"/>
  <c r="BI187"/>
  <c r="BH187"/>
  <c r="BG187"/>
  <c r="BF187"/>
  <c r="T187"/>
  <c r="R187"/>
  <c r="P187"/>
  <c r="BI179"/>
  <c r="BH179"/>
  <c r="BG179"/>
  <c r="BF179"/>
  <c r="T179"/>
  <c r="R179"/>
  <c r="P179"/>
  <c r="BI171"/>
  <c r="BH171"/>
  <c r="BG171"/>
  <c r="BF171"/>
  <c r="T171"/>
  <c r="R171"/>
  <c r="P171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6"/>
  <c r="BH96"/>
  <c r="BG96"/>
  <c r="BF96"/>
  <c r="T96"/>
  <c r="R96"/>
  <c r="P96"/>
  <c r="BI90"/>
  <c r="BH90"/>
  <c r="BG90"/>
  <c r="BF90"/>
  <c r="T90"/>
  <c r="R90"/>
  <c r="P90"/>
  <c r="BI82"/>
  <c r="BH82"/>
  <c r="BG82"/>
  <c r="BF82"/>
  <c r="T82"/>
  <c r="R82"/>
  <c r="P82"/>
  <c r="BI81"/>
  <c r="BH81"/>
  <c r="BG81"/>
  <c r="BF81"/>
  <c r="T81"/>
  <c r="R81"/>
  <c r="P81"/>
  <c r="J77"/>
  <c r="J76"/>
  <c r="F76"/>
  <c r="F74"/>
  <c r="E72"/>
  <c r="J55"/>
  <c r="J54"/>
  <c r="F54"/>
  <c r="F52"/>
  <c r="E50"/>
  <c r="J18"/>
  <c r="E18"/>
  <c r="F77"/>
  <c r="J17"/>
  <c r="J12"/>
  <c r="J52"/>
  <c r="E7"/>
  <c r="E70"/>
  <c i="1" r="L50"/>
  <c r="AM50"/>
  <c r="AM49"/>
  <c r="L49"/>
  <c r="AM47"/>
  <c r="L47"/>
  <c r="L45"/>
  <c r="L44"/>
  <c i="2" r="BK228"/>
  <c r="BK214"/>
  <c r="BK244"/>
  <c r="J347"/>
  <c r="BK102"/>
  <c r="BK247"/>
  <c r="BK144"/>
  <c r="J346"/>
  <c i="3" r="BK85"/>
  <c i="2" r="J81"/>
  <c r="BK242"/>
  <c r="J232"/>
  <c r="BK236"/>
  <c r="J226"/>
  <c r="J279"/>
  <c r="J355"/>
  <c r="J277"/>
  <c r="BK137"/>
  <c r="J122"/>
  <c r="J228"/>
  <c r="J244"/>
  <c r="BK277"/>
  <c r="J218"/>
  <c r="J352"/>
  <c r="J151"/>
  <c r="BK149"/>
  <c r="J280"/>
  <c r="J150"/>
  <c r="BK230"/>
  <c r="J133"/>
  <c r="BK150"/>
  <c r="BK127"/>
  <c r="BK261"/>
  <c r="J259"/>
  <c r="J263"/>
  <c r="J255"/>
  <c i="3" r="BK89"/>
  <c i="2" r="BK171"/>
  <c r="J236"/>
  <c r="J243"/>
  <c r="J171"/>
  <c r="BK238"/>
  <c r="J349"/>
  <c r="BK346"/>
  <c r="BK349"/>
  <c r="BK82"/>
  <c i="3" r="J92"/>
  <c i="2" r="J129"/>
  <c r="BK347"/>
  <c r="BK353"/>
  <c r="J230"/>
  <c r="J127"/>
  <c i="3" r="J85"/>
  <c i="2" r="J102"/>
  <c r="BK241"/>
  <c r="J240"/>
  <c r="BK263"/>
  <c r="J137"/>
  <c i="3" r="J83"/>
  <c i="2" r="BK259"/>
  <c r="BK355"/>
  <c r="BK100"/>
  <c r="J207"/>
  <c r="BK338"/>
  <c r="BK131"/>
  <c i="3" r="J91"/>
  <c i="2" r="J340"/>
  <c r="J238"/>
  <c r="BK123"/>
  <c r="BK232"/>
  <c r="BK282"/>
  <c r="J276"/>
  <c r="J126"/>
  <c r="J118"/>
  <c r="J249"/>
  <c r="J354"/>
  <c r="BK257"/>
  <c r="BK280"/>
  <c r="J213"/>
  <c i="3" r="BK92"/>
  <c i="2" r="BK213"/>
  <c r="J201"/>
  <c r="J242"/>
  <c r="J278"/>
  <c r="BK101"/>
  <c i="3" r="BK91"/>
  <c i="2" r="J144"/>
  <c r="J251"/>
  <c r="J265"/>
  <c r="J348"/>
  <c r="J90"/>
  <c r="J214"/>
  <c i="3" r="J94"/>
  <c i="2" r="BK122"/>
  <c r="J338"/>
  <c r="BK354"/>
  <c r="J125"/>
  <c i="3" r="J87"/>
  <c i="2" r="BK147"/>
  <c r="J282"/>
  <c r="BK118"/>
  <c r="J222"/>
  <c r="BK279"/>
  <c i="1" r="AS54"/>
  <c i="2" r="J149"/>
  <c r="J179"/>
  <c r="J96"/>
  <c r="BK145"/>
  <c r="J148"/>
  <c r="J245"/>
  <c r="BK245"/>
  <c r="BK120"/>
  <c r="BK253"/>
  <c r="BK222"/>
  <c r="BK278"/>
  <c r="J350"/>
  <c r="J253"/>
  <c r="J281"/>
  <c r="BK151"/>
  <c r="J131"/>
  <c r="BK276"/>
  <c r="BK267"/>
  <c r="J234"/>
  <c r="BK350"/>
  <c r="J101"/>
  <c r="J187"/>
  <c i="3" r="J89"/>
  <c i="2" r="BK356"/>
  <c r="J351"/>
  <c r="J267"/>
  <c r="BK275"/>
  <c r="BK281"/>
  <c r="BK224"/>
  <c r="J261"/>
  <c i="3" r="BK93"/>
  <c i="2" r="BK251"/>
  <c r="BK207"/>
  <c r="J356"/>
  <c r="BK129"/>
  <c r="BK90"/>
  <c r="BK351"/>
  <c r="BK265"/>
  <c i="3" r="BK87"/>
  <c i="2" r="BK126"/>
  <c r="BK148"/>
  <c r="J353"/>
  <c r="J224"/>
  <c r="BK179"/>
  <c r="J123"/>
  <c r="BK348"/>
  <c r="BK133"/>
  <c r="BK125"/>
  <c r="J120"/>
  <c i="3" r="J93"/>
  <c i="2" r="BK243"/>
  <c r="BK234"/>
  <c r="BK340"/>
  <c i="3" r="BK83"/>
  <c i="2" r="J147"/>
  <c r="J247"/>
  <c r="J100"/>
  <c r="J82"/>
  <c r="BK218"/>
  <c i="3" r="BK94"/>
  <c i="2" r="BK187"/>
  <c r="BK96"/>
  <c r="BK255"/>
  <c r="J145"/>
  <c r="BK352"/>
  <c r="BK135"/>
  <c r="J257"/>
  <c r="J275"/>
  <c r="J135"/>
  <c r="BK226"/>
  <c r="BK339"/>
  <c r="BK201"/>
  <c r="J339"/>
  <c r="BK240"/>
  <c r="J241"/>
  <c r="BK249"/>
  <c r="BK81"/>
  <c l="1" r="R80"/>
  <c r="BK345"/>
  <c r="J345"/>
  <c r="J60"/>
  <c i="3" r="R82"/>
  <c i="2" r="R345"/>
  <c i="3" r="BK86"/>
  <c r="J86"/>
  <c r="J61"/>
  <c r="T82"/>
  <c i="2" r="P345"/>
  <c r="P80"/>
  <c i="1" r="AU55"/>
  <c i="3" r="BK82"/>
  <c r="J82"/>
  <c r="J60"/>
  <c r="P82"/>
  <c r="P86"/>
  <c i="2" r="T345"/>
  <c r="T80"/>
  <c i="3" r="R86"/>
  <c r="T86"/>
  <c r="E71"/>
  <c r="J52"/>
  <c r="BE83"/>
  <c r="BE92"/>
  <c r="BE93"/>
  <c r="BE94"/>
  <c r="BE89"/>
  <c r="F55"/>
  <c r="BE85"/>
  <c r="BE87"/>
  <c r="BE91"/>
  <c i="2" r="F55"/>
  <c r="BE122"/>
  <c r="BE125"/>
  <c r="BE179"/>
  <c r="BE224"/>
  <c r="BE278"/>
  <c r="E48"/>
  <c r="J74"/>
  <c r="BE82"/>
  <c r="BE90"/>
  <c r="BE102"/>
  <c r="BE126"/>
  <c r="BE145"/>
  <c r="BE147"/>
  <c r="BE148"/>
  <c r="BE149"/>
  <c r="BE214"/>
  <c r="BE218"/>
  <c r="BE234"/>
  <c r="BE96"/>
  <c r="BE120"/>
  <c r="BE129"/>
  <c r="BE171"/>
  <c r="BE100"/>
  <c r="BE118"/>
  <c r="BE123"/>
  <c r="BE131"/>
  <c r="BE137"/>
  <c r="BE144"/>
  <c r="BE213"/>
  <c r="BE228"/>
  <c r="BE238"/>
  <c r="BE243"/>
  <c r="BE244"/>
  <c r="BE245"/>
  <c r="BE257"/>
  <c r="BE265"/>
  <c r="BE267"/>
  <c r="BE275"/>
  <c r="BE276"/>
  <c r="BE277"/>
  <c r="BE281"/>
  <c r="BE349"/>
  <c r="BE350"/>
  <c r="BE352"/>
  <c r="BE81"/>
  <c r="BE127"/>
  <c r="BE135"/>
  <c r="BE150"/>
  <c r="BE201"/>
  <c r="BE226"/>
  <c r="BE230"/>
  <c r="BE236"/>
  <c r="BE240"/>
  <c r="BE255"/>
  <c r="BE259"/>
  <c r="BE280"/>
  <c r="BE187"/>
  <c r="BE222"/>
  <c r="BE232"/>
  <c r="BE247"/>
  <c r="BE249"/>
  <c r="BE261"/>
  <c r="BE263"/>
  <c r="BE279"/>
  <c r="BE282"/>
  <c r="BE338"/>
  <c r="BE340"/>
  <c r="BE346"/>
  <c r="BE347"/>
  <c r="BE348"/>
  <c r="BE351"/>
  <c r="BE353"/>
  <c r="BE354"/>
  <c r="BE355"/>
  <c r="BE356"/>
  <c r="BE101"/>
  <c r="BE133"/>
  <c r="BE151"/>
  <c r="BE207"/>
  <c r="BE241"/>
  <c r="BE242"/>
  <c r="BE251"/>
  <c r="BE253"/>
  <c r="BE339"/>
  <c i="3" r="F34"/>
  <c i="1" r="BA56"/>
  <c i="2" r="J34"/>
  <c i="1" r="AW55"/>
  <c i="3" r="J34"/>
  <c i="1" r="AW56"/>
  <c i="2" r="F35"/>
  <c i="1" r="BB55"/>
  <c i="3" r="F35"/>
  <c i="1" r="BB56"/>
  <c i="2" r="F37"/>
  <c i="1" r="BD55"/>
  <c i="3" r="F36"/>
  <c i="1" r="BC56"/>
  <c i="2" r="F34"/>
  <c i="1" r="BA55"/>
  <c i="3" r="F37"/>
  <c i="1" r="BD56"/>
  <c i="2" r="F36"/>
  <c i="1" r="BC55"/>
  <c i="3" l="1" r="P81"/>
  <c i="1" r="AU56"/>
  <c i="3" r="T81"/>
  <c r="R81"/>
  <c i="2" r="BK80"/>
  <c r="J80"/>
  <c i="3" r="BK81"/>
  <c r="J81"/>
  <c r="J33"/>
  <c i="1" r="AV56"/>
  <c r="AT56"/>
  <c i="3" r="J30"/>
  <c i="1" r="AG56"/>
  <c r="BD54"/>
  <c r="W33"/>
  <c i="3" r="F33"/>
  <c i="1" r="AZ56"/>
  <c r="BC54"/>
  <c r="W32"/>
  <c i="2" r="J33"/>
  <c i="1" r="AV55"/>
  <c r="AT55"/>
  <c r="AU54"/>
  <c i="2" r="F33"/>
  <c i="1" r="AZ55"/>
  <c r="BA54"/>
  <c r="W30"/>
  <c r="BB54"/>
  <c r="W31"/>
  <c i="2" r="J30"/>
  <c i="1" r="AG55"/>
  <c i="2" l="1" r="J59"/>
  <c i="3" r="J59"/>
  <c r="J39"/>
  <c i="2" r="J39"/>
  <c i="1" r="AN56"/>
  <c r="AN55"/>
  <c r="AY54"/>
  <c r="AW54"/>
  <c r="AK30"/>
  <c r="AX54"/>
  <c r="AG54"/>
  <c r="AK26"/>
  <c r="AZ54"/>
  <c r="AV54"/>
  <c r="AK29"/>
  <c l="1" r="AK35"/>
  <c r="AT54"/>
  <c r="W29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<sst xmlns="http://schemas.openxmlformats.org/spreadsheetml/2006/main">
  <si>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</si>
  <si>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</si>
  <si>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</si>
  <si>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</si>
  <si>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</si>
  <si>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{acfe3e02-0d7f-4d4e-b0bb-b684055352e1}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</si>
  <si>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</si>
  <si>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</si>
  <si>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</si>
  <si>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</si>
  <si>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</si>
  <si>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</si>
  <si>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</si>
  <si>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</si>
  <si>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23_01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</si>
  <si>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</si>
  <si>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</si>
  <si>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osvětlení v žst Červenka</t>
  </si>
  <si>
    <t>KSO:</t>
  </si>
  <si>
    <t/>
  </si>
  <si>
    <t>CC-CZ:</t>
  </si>
  <si>
    <t>Místo:</t>
  </si>
  <si>
    <t xml:space="preserve"> </t>
  </si>
  <si>
    <t>Datum:</t>
  </si>
  <si>
    <t>3. 2. 2023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</si>
  <si>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</si>
  <si>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</si>
  <si>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</si>
  <si>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</si>
  <si>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</si>
  <si>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</si>
  <si>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</si>
  <si>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</si>
  <si>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</si>
  <si>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</si>
  <si>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</si>
  <si>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</si>
  <si>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</si>
  <si>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</si>
  <si>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</si>
  <si>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</si>
  <si>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</si>
  <si>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</si>
  <si>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</si>
  <si>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</si>
  <si>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</si>
  <si>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</si>
  <si>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</si>
  <si>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</si>
  <si>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</si>
  <si>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</si>
  <si>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</si>
  <si>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</si>
  <si>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</si>
  <si>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</si>
  <si>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</si>
  <si>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</si>
  <si>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</si>
  <si>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</si>
  <si>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</si>
  <si>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</si>
  <si>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</si>
  <si>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</si>
  <si>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</si>
  <si>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</si>
  <si>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</si>
  <si>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</si>
  <si>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</si>
  <si>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</si>
  <si>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</si>
  <si>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</si>
  <si>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</si>
  <si>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</si>
  <si>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</si>
  <si>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</si>
  <si>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Oprava osvětlení (databáze ÚOŽI)</t>
  </si>
  <si>
    <t>STA</t>
  </si>
  <si>
    <t>1</t>
  </si>
  <si>
    <t>{6a1f73fe-b10b-4dc3-8b67-0b1b54bbf10e}</t>
  </si>
  <si>
    <t>2</t>
  </si>
  <si>
    <t>02</t>
  </si>
  <si>
    <t>Vedlejší ostatní náklady (databáze ÚOŽI)</t>
  </si>
  <si>
    <t>VON</t>
  </si>
  <si>
    <t>{1bded35e-0244-4fe4-849a-e207f98aab86}</t>
  </si>
  <si>
    <t>KRYCÍ LIST SOUPISU PRACÍ</t>
  </si>
  <si>
    <t>Objekt:</t>
  </si>
  <si>
    <t>01 - Oprava osvětlení (databáze ÚOŽI)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</si>
  <si>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</si>
  <si>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</si>
  <si>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</si>
  <si>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</si>
  <si>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</si>
  <si>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</si>
  <si>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</si>
  <si>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</si>
  <si>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</si>
  <si>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</si>
  <si>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</si>
  <si>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</si>
  <si>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</si>
  <si>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</si>
  <si>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</si>
  <si>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</si>
  <si>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</si>
  <si>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</si>
  <si>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</si>
  <si>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7493174015</t>
  </si>
  <si>
    <t>Demontáž svítidel z osvětlovacího stožáru, osvětlovací věže nebo brány trakčního vedení</t>
  </si>
  <si>
    <t>kus</t>
  </si>
  <si>
    <t>Sborník UOŽI 01 2023</t>
  </si>
  <si>
    <t>4</t>
  </si>
  <si>
    <t>ROZPOCET</t>
  </si>
  <si>
    <t>-170664350</t>
  </si>
  <si>
    <t>7493174010</t>
  </si>
  <si>
    <t>Demontáž svítidel nástěnných, stropních nebo závěsných</t>
  </si>
  <si>
    <t>512</t>
  </si>
  <si>
    <t>1932560465</t>
  </si>
  <si>
    <t>VV</t>
  </si>
  <si>
    <t>11</t>
  </si>
  <si>
    <t>podchod</t>
  </si>
  <si>
    <t>30</t>
  </si>
  <si>
    <t>zastřešení nástupiště u VB</t>
  </si>
  <si>
    <t>schodiště podchod</t>
  </si>
  <si>
    <t>Součet</t>
  </si>
  <si>
    <t>3</t>
  </si>
  <si>
    <t>7493173015</t>
  </si>
  <si>
    <t>Demontáž elektrovýzbroje osvětlovacích stožárů nosných konstrukcí pro osvětlení</t>
  </si>
  <si>
    <t>kg</t>
  </si>
  <si>
    <t>1695930009</t>
  </si>
  <si>
    <t>9</t>
  </si>
  <si>
    <t>JŽ14</t>
  </si>
  <si>
    <t>13</t>
  </si>
  <si>
    <t>POS</t>
  </si>
  <si>
    <t>7493173012</t>
  </si>
  <si>
    <t>Demontáž elektrovýzbroje osvětlovacích stožárů do výšky 35 m - svítidlo, kabely, rozvodnice</t>
  </si>
  <si>
    <t>-680194003</t>
  </si>
  <si>
    <t>50</t>
  </si>
  <si>
    <t>na stožárech TV</t>
  </si>
  <si>
    <t>5</t>
  </si>
  <si>
    <t>7491171010</t>
  </si>
  <si>
    <t>Demontáže elektroinstalace stávajících trubkových rozvodů</t>
  </si>
  <si>
    <t>m</t>
  </si>
  <si>
    <t>-453914799</t>
  </si>
  <si>
    <t>6</t>
  </si>
  <si>
    <t>7491471010</t>
  </si>
  <si>
    <t>Demontáže elektroinstalace stávajících roštů nebo žlabů včetně kabelů, výložníků a stojin - včetně kabelových vedení umístěných na roštu</t>
  </si>
  <si>
    <t>2029541529</t>
  </si>
  <si>
    <t>7</t>
  </si>
  <si>
    <t>7492471010</t>
  </si>
  <si>
    <t>Demontáže kabelových vedení nn - demontáž ze zemní kynety, roštu, rozvaděče, trubky, chráničky apod.</t>
  </si>
  <si>
    <t>-822406631</t>
  </si>
  <si>
    <t>270</t>
  </si>
  <si>
    <t xml:space="preserve">kab. vedení osv. pod přístřeškem </t>
  </si>
  <si>
    <t>75</t>
  </si>
  <si>
    <t>kab. vedení osv. schodiště podchodu</t>
  </si>
  <si>
    <t>95</t>
  </si>
  <si>
    <t>kab. vedení osv. podchodu</t>
  </si>
  <si>
    <t>9*13</t>
  </si>
  <si>
    <t>kabely z JŽ14</t>
  </si>
  <si>
    <t>13*6</t>
  </si>
  <si>
    <t>kabely z POS</t>
  </si>
  <si>
    <t>1118</t>
  </si>
  <si>
    <t>kab. vedení z bran TV</t>
  </si>
  <si>
    <t>33*6</t>
  </si>
  <si>
    <t>kab. vedení z rozvodnic ke svítidlům na TV</t>
  </si>
  <si>
    <t>8</t>
  </si>
  <si>
    <t>7491271010</t>
  </si>
  <si>
    <t>Demontáže elektroinstalace stávající elektroinstalace - kabely, svítidla, vypínače, zásuvky, krabice apod.</t>
  </si>
  <si>
    <t>m2</t>
  </si>
  <si>
    <t>120607844</t>
  </si>
  <si>
    <t>P</t>
  </si>
  <si>
    <t>Poznámka k položce:_x000d_
demontáž rozvodných instalačních krabic, kabelových lišt, apod</t>
  </si>
  <si>
    <t>7494271010</t>
  </si>
  <si>
    <t>Demontáž rozvaděčů rozvodnice nn - včetně demontáže přívodních, vývodových kabelů, rámu apod., včetně nakládky rozvaděče na určený prostředek</t>
  </si>
  <si>
    <t>-125743967</t>
  </si>
  <si>
    <t>Poznámka k položce:_x000d_
rozvodnice MX1 pod přístřeškem</t>
  </si>
  <si>
    <t>10</t>
  </si>
  <si>
    <t>7494151020</t>
  </si>
  <si>
    <t>Montáž modulárních rozvodnic min. IP 55, třída izolace II, počet modulů do 72 - do zdi, na zeď nebo konstrukci, včetně montáže nosné konstrukce, kotevní, spojovací prvků, provedení zkoušek, dodání atestů, revizní zprávy včetně kusové zkoušky. Neobsahuje elektrovýzbroj</t>
  </si>
  <si>
    <t>64</t>
  </si>
  <si>
    <t>277972572</t>
  </si>
  <si>
    <t>M</t>
  </si>
  <si>
    <t>7493500080</t>
  </si>
  <si>
    <t>Dálkové ovládání úsekových odpojovačů ( DOÚO ) Svorkovnicové skříně plastová do venkovního prostředí do 40 svorek</t>
  </si>
  <si>
    <t>256</t>
  </si>
  <si>
    <t>82637198</t>
  </si>
  <si>
    <t>Poznámka k položce:_x000d_
MX1 pod přístřeškem (např. Hensel RK 1024 T)</t>
  </si>
  <si>
    <t>12</t>
  </si>
  <si>
    <t>7494656060</t>
  </si>
  <si>
    <t>Montáž ostatních měřících přístrojů čidlo s fotoodporem ke spínacím hodinám - do rozvaděče nebo skříně</t>
  </si>
  <si>
    <t>804654151</t>
  </si>
  <si>
    <t>7494010262</t>
  </si>
  <si>
    <t>Přístroje pro spínání a ovládání Měřící přístroje, elektroměry Ostatní měřící přístroje Čidlo s fotoodporem ke spínacím hodinám</t>
  </si>
  <si>
    <t>158647454</t>
  </si>
  <si>
    <t>14</t>
  </si>
  <si>
    <t>7491455010</t>
  </si>
  <si>
    <t>Montáž plechových pozinkovaných kabelových žlabů (včetně příslušenství) šířky 40-250/50 mm bez víka a nosníků - včetně rozměření, usazení, vyvážení, upevnění a elektrické pospojování</t>
  </si>
  <si>
    <t>-1022963087</t>
  </si>
  <si>
    <t>Poznámka k položce:_x000d_
uložení kabelů pod přístřeškem před VB</t>
  </si>
  <si>
    <t>7491403480</t>
  </si>
  <si>
    <t>Kabelové rošty a žlaby Kabelové žlaby plechové, pozinkované MARS EKO 62/50 5101</t>
  </si>
  <si>
    <t>820308290</t>
  </si>
  <si>
    <t>Poznámka k položce:_x000d_
KZI 60X50X1.00_S</t>
  </si>
  <si>
    <t>16</t>
  </si>
  <si>
    <t>7491403690</t>
  </si>
  <si>
    <t>Kabelové rošty a žlaby Kabelové žlaby plechové, pozinkované Víko MARS EKO 62 5150</t>
  </si>
  <si>
    <t>-309363132</t>
  </si>
  <si>
    <t>17</t>
  </si>
  <si>
    <t>7491403610</t>
  </si>
  <si>
    <t>Kabelové rošty a žlaby Kabelové žlaby plechové, pozinkované T kus MARS EKO 2x125/50+1x62/50 5056</t>
  </si>
  <si>
    <t>-714471589</t>
  </si>
  <si>
    <t>18</t>
  </si>
  <si>
    <t>7491403730</t>
  </si>
  <si>
    <t>Kabelové rošty a žlaby Kabelové žlaby plechové, pozinkované Víko T kusu MARS EKO 62 5154</t>
  </si>
  <si>
    <t>1701067293</t>
  </si>
  <si>
    <t>19</t>
  </si>
  <si>
    <t>7492104460</t>
  </si>
  <si>
    <t>Spojovací vedení, podpěrné izolátory Spojky, ukončení pasu, ostatní Spojka MARS EKO 50 5137</t>
  </si>
  <si>
    <t>-949389908</t>
  </si>
  <si>
    <t>170</t>
  </si>
  <si>
    <t>spojka</t>
  </si>
  <si>
    <t>510</t>
  </si>
  <si>
    <t>ostatní materiál (závěsy, příchytky, aj.)</t>
  </si>
  <si>
    <t>20</t>
  </si>
  <si>
    <t>7491351020</t>
  </si>
  <si>
    <t>Montáž ocelových profilů plechů</t>
  </si>
  <si>
    <t>-222891070</t>
  </si>
  <si>
    <t>7497300010-R</t>
  </si>
  <si>
    <t>Ocelové konstrukce nestandartní - rohové kryty pro svítidla, pro zapuštěnou montáž svítidel a vedení kabeláže</t>
  </si>
  <si>
    <t>128</t>
  </si>
  <si>
    <t>349702027</t>
  </si>
  <si>
    <t>Poznámka k položce:_x000d_
rohové zákrytové plechové díly svítidel "Toleda" (28m)_x000d_
zakrytí otvorů po demontovaných svítidlech v podchodu, nad schodištěm a u výtahu</t>
  </si>
  <si>
    <t>22</t>
  </si>
  <si>
    <t>7491205868-R20</t>
  </si>
  <si>
    <t>Elektroinstalační materiál Svítidla LED IP65 Bit pro bezpečnostní šroub s imbusem a kolíčkem s=3</t>
  </si>
  <si>
    <t>-976253164</t>
  </si>
  <si>
    <t>23</t>
  </si>
  <si>
    <t>7491151011</t>
  </si>
  <si>
    <t>Montáž trubek ohebných elektroinstalačních hladkých z PVC uložených volně nebo pod omítkou průměru do 50 mm - včetně naznačení trasy, rozměření, řezání trubek, kladení, osazení, zajištění a upevnění</t>
  </si>
  <si>
    <t>1925270864</t>
  </si>
  <si>
    <t>24</t>
  </si>
  <si>
    <t>7491100020</t>
  </si>
  <si>
    <t>Trubková vedení Ohebné elektroinstalační trubky 1416/1 pr.16 320N MONOFLEX</t>
  </si>
  <si>
    <t>554640154</t>
  </si>
  <si>
    <t>25</t>
  </si>
  <si>
    <t>7492553010</t>
  </si>
  <si>
    <t>Montáž kabelů 2- a 3-žílových Cu do 16 mm2 - uložení do země, chráničky, na rošty, pod omítku apod.</t>
  </si>
  <si>
    <t>544931969</t>
  </si>
  <si>
    <t>26</t>
  </si>
  <si>
    <t>7492501690</t>
  </si>
  <si>
    <t>Kabely, vodiče, šňůry Cu - nn Kabel silový 2 a 3-žílový Cu, plastová izolace CYKY 2O1,5 (2Dx1,5)</t>
  </si>
  <si>
    <t>-850973117</t>
  </si>
  <si>
    <t>55</t>
  </si>
  <si>
    <t>EL1</t>
  </si>
  <si>
    <t>56</t>
  </si>
  <si>
    <t>EL2</t>
  </si>
  <si>
    <t>58</t>
  </si>
  <si>
    <t>EL3</t>
  </si>
  <si>
    <t>66</t>
  </si>
  <si>
    <t>EL4</t>
  </si>
  <si>
    <t>EL5</t>
  </si>
  <si>
    <t>výtahy 1+2</t>
  </si>
  <si>
    <t>40</t>
  </si>
  <si>
    <t>40+40</t>
  </si>
  <si>
    <t>schodiště 1+2</t>
  </si>
  <si>
    <t>rezerva 7% (prostřih, apod.)</t>
  </si>
  <si>
    <t>27</t>
  </si>
  <si>
    <t>7492501650</t>
  </si>
  <si>
    <t>Kabely, vodiče, šňůry Cu - nn Kabel silový Cu pro pohyblivé přívody, izolace pryžová H05RR-F 2x2,5 (2Dx2,5 CGSG)</t>
  </si>
  <si>
    <t>-468203078</t>
  </si>
  <si>
    <t>13*7</t>
  </si>
  <si>
    <t>POS 1-13</t>
  </si>
  <si>
    <t>9*14</t>
  </si>
  <si>
    <t>rezerva 7% (prořez, apod.)</t>
  </si>
  <si>
    <t>28</t>
  </si>
  <si>
    <t>7492501700</t>
  </si>
  <si>
    <t>Kabely, vodiče, šňůry Cu - nn Kabel silový 2 a 3-žílový Cu, plastová izolace CYKY 2O2,5 (2Dx2,5)</t>
  </si>
  <si>
    <t>104409791</t>
  </si>
  <si>
    <t>1032</t>
  </si>
  <si>
    <t>vedení po břevnech</t>
  </si>
  <si>
    <t>50*8</t>
  </si>
  <si>
    <t>vedení od svorkovnicových skříní ke svítidlům</t>
  </si>
  <si>
    <t>100</t>
  </si>
  <si>
    <t>29</t>
  </si>
  <si>
    <t>7492751020</t>
  </si>
  <si>
    <t>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trubice, zakončení stínění apod.</t>
  </si>
  <si>
    <t>1035621124</t>
  </si>
  <si>
    <t>osvětlení pod přístřeškem před VB</t>
  </si>
  <si>
    <t>osvětlení schodiště do podchodu a před výtahy</t>
  </si>
  <si>
    <t>osvětlení v podchodu</t>
  </si>
  <si>
    <t>164</t>
  </si>
  <si>
    <t>svítidla na TP a branách TV</t>
  </si>
  <si>
    <t>7493155010</t>
  </si>
  <si>
    <t>Montáž elektrovýzbroje stožárů do 4 okruhů - včetně kabelového propojení se svítidlem, instalace rozvodnice do stožáru</t>
  </si>
  <si>
    <t>418058039</t>
  </si>
  <si>
    <t>31</t>
  </si>
  <si>
    <t>7493102020</t>
  </si>
  <si>
    <t>Venkovní osvětlení Elektrovýzbroje stožárů a stožárové rozvodnice Stožárová rozvodnice s jedním až dvěma jistícími prvky</t>
  </si>
  <si>
    <t>-865235905</t>
  </si>
  <si>
    <t>32</t>
  </si>
  <si>
    <t>7493154020</t>
  </si>
  <si>
    <t>Montáž venkovních svítidel na strop nebo stěnu zářivkových - kompletace a montáž včetně světelného zdroje a připojovacího kabelu</t>
  </si>
  <si>
    <t>1752625492</t>
  </si>
  <si>
    <t>33</t>
  </si>
  <si>
    <t>7493152530</t>
  </si>
  <si>
    <t>Montáž svítidla pro železnici na sklopný stožár - kompletace a montáž včetně "superlife" světelného zdroje, elektronického předřadníku a připojení kabelu</t>
  </si>
  <si>
    <t>973200361</t>
  </si>
  <si>
    <t>34</t>
  </si>
  <si>
    <t>7493152525</t>
  </si>
  <si>
    <t>Montáž svítidla pro železnici na pevný stožár výšky přes 6 m mimo kolejiště - kompletace a montáž včetně "superlife" světelného zdroje, elektronického předřadníku a připojení kabelu</t>
  </si>
  <si>
    <t>-224978041</t>
  </si>
  <si>
    <t>35</t>
  </si>
  <si>
    <t>7493100640-R13</t>
  </si>
  <si>
    <t>Venkovní osvětlení Svítidla pro železnici LED svítidlo o příkonu do 25 W určené pro osvětlení venkovních prostor veřejnosti přístupných (nástupiště, přechody kolejiště) na ŽDC, difuzor z plochého tvrzeného skla IK 6 a vyšší</t>
  </si>
  <si>
    <t>-989514030</t>
  </si>
  <si>
    <t xml:space="preserve">Poznámka k položce:_x000d_
Cena ponížena dle aktuální nabídky výrobce svítidel_x000d_
_x000d_
typ _x000d_
B1 - schodiště nástupistě (2ks)_x000d_
     - výtah podchodu1 + 2 (2ks)_x000d_
</t>
  </si>
  <si>
    <t>36</t>
  </si>
  <si>
    <t>7493100680-R1</t>
  </si>
  <si>
    <t>Venkovní osvětlení Svítidla pro železnici LED svítidlo o příkonu 101 - 200 W určené pro osvětlení venkovních prostor veřejnosti přístupných (nástupiště, přechody kolejiště) na ŽDC, difuzor z plochého tvrzeného skla IK 6 a vyšší</t>
  </si>
  <si>
    <t>-400171151</t>
  </si>
  <si>
    <t>Poznámka k položce:_x000d_
Cena ponížena dle aktuální nabídky výrobce svítidel_x000d_
_x000d_
typ _x000d_
A1 - kolejiště</t>
  </si>
  <si>
    <t>37</t>
  </si>
  <si>
    <t>7493100680-R2</t>
  </si>
  <si>
    <t>-1177295449</t>
  </si>
  <si>
    <t>Poznámka k položce:_x000d_
Cena ponížena dle aktuální nabídky výrobce svítidel_x000d_
_x000d_
typ _x000d_
A2 - nástupiště a kolejiště</t>
  </si>
  <si>
    <t>38</t>
  </si>
  <si>
    <t>7493100680-R3</t>
  </si>
  <si>
    <t>1181035648</t>
  </si>
  <si>
    <t>Poznámka k položce:_x000d_
Cena ponížena dle aktuální nabídky výrobce svítidel_x000d_
_x000d_
typ _x000d_
A3 - nástupiště a kolejiště</t>
  </si>
  <si>
    <t>39</t>
  </si>
  <si>
    <t>7493100680-R4</t>
  </si>
  <si>
    <t>-41416656</t>
  </si>
  <si>
    <t xml:space="preserve">Poznámka k položce:_x000d_
Cena ponížena dle aktuální nabídky výrobce svítidel_x000d_
_x000d_
typ _x000d_
A4 - nástupiště_x000d_
</t>
  </si>
  <si>
    <t>7493100680-R5</t>
  </si>
  <si>
    <t>-445703583</t>
  </si>
  <si>
    <t>Poznámka k položce:_x000d_
Cena ponížena dle aktuální nabídky výrobce svítidel_x000d_
_x000d_
typ_x000d_
A5 - nástupiště a kolejiště</t>
  </si>
  <si>
    <t>41</t>
  </si>
  <si>
    <t>7497451015</t>
  </si>
  <si>
    <t>Montáž osvětlení trakčního vedení připevnění svítidla na stožár 2 TB,2 TBS</t>
  </si>
  <si>
    <t>656651873</t>
  </si>
  <si>
    <t>Poznámka k položce:_x000d_
3, 24, 30, 31A, 31, 32, 33, 34, 35, 36, 37, 42, 44, 45, 46, 48, 52, 54, 58, 59.1, 59.2, 60, 65, 66</t>
  </si>
  <si>
    <t>42</t>
  </si>
  <si>
    <t>7493100670-R6</t>
  </si>
  <si>
    <t>Venkovní osvětlení Svítidla pro železnici LED svítidlo o příkonu 56 - 100 W určené pro osvětlení venkovních prostor veřejnosti přístupných (nástupiště, přechody kolejiště) na ŽDC, difuzor z plochého tvrzeného skla IK 6 a vyšší</t>
  </si>
  <si>
    <t>-1055658915</t>
  </si>
  <si>
    <t>Poznámka k položce:_x000d_
Cena ponížena dle aktuální nabídky výrobce svítidel_x000d_
typ _x000d_
A6 - nástupiště a kolejiště (11ks)_x000d_
A7 - kolejiště (12ks)</t>
  </si>
  <si>
    <t>43</t>
  </si>
  <si>
    <t>7497451010</t>
  </si>
  <si>
    <t>Montáž osvětlení trakčního vedení připevnění svítidla na stožár T, P,TB,TS,TBS, BP, DS, břevnu</t>
  </si>
  <si>
    <t>-1579151942</t>
  </si>
  <si>
    <t>Poznámka k položce:_x000d_
7, 10, 11, 14, 15, 18, 21, 23, 25.1, 25.2 , 26, 27.1, 27.2, 28, 29A, 29ANB, 29NB, 31NB, 33ANB, 33NB, 35ANB, 35NB, 37NB, 37A, 38, 39NB.1, 39NB.2, 40, 40NB, 41NB, 41, 42NB, 43, 43NB, 44NB, 45NB, 46NB, 47, 47NB, 48NB, 49.1, 49.2, 50, 51.1, 51.2, 53.1, 53.2, 55.1, 55.2, 56, 57.1, 57.2, 61, 62, 63, 64, 67, 68, 70</t>
  </si>
  <si>
    <t>44</t>
  </si>
  <si>
    <t>7493155510</t>
  </si>
  <si>
    <t>Montáž stožárových rozvodnic s jedním až dvěmi jistícími prvky</t>
  </si>
  <si>
    <t>936880880</t>
  </si>
  <si>
    <t>45</t>
  </si>
  <si>
    <t>7493102000</t>
  </si>
  <si>
    <t>Venkovní osvětlení Elektrovýzbroje stožárů a stožárové rozvodnice Elektrovýzbroj stožáru pro 1 - 2 okruhy</t>
  </si>
  <si>
    <t>-1915046535</t>
  </si>
  <si>
    <t>46</t>
  </si>
  <si>
    <t>7493102060</t>
  </si>
  <si>
    <t>Venkovní osvětlení Elektrovýzbroje stožárů a stožárové rozvodnice Stožárová rozvodnice pro stožáry JŽ s jističem</t>
  </si>
  <si>
    <t>1617555290</t>
  </si>
  <si>
    <t>47</t>
  </si>
  <si>
    <t>7493155530</t>
  </si>
  <si>
    <t>Montáž stožárových rozvodnic na stožár trakčního vedení s jedním až dvěmi jistícími prvky - včetně veškerého příslušenství (průchodky apod.)</t>
  </si>
  <si>
    <t>1856621665</t>
  </si>
  <si>
    <t>48</t>
  </si>
  <si>
    <t>7493155532</t>
  </si>
  <si>
    <t>Montáž stožárových rozvodnic na stožár trakčního vedení s třemi až čtyřmi jistícími prvky - včetně veškerého příslušenství (průchodky apod.)</t>
  </si>
  <si>
    <t>-513721694</t>
  </si>
  <si>
    <t>49</t>
  </si>
  <si>
    <t>7493100670-R7</t>
  </si>
  <si>
    <t>-1311328489</t>
  </si>
  <si>
    <t>Poznámka k položce:_x000d_
Cena ponížena dle aktuální nabídky výrobce svítidel_x000d_
_x000d_
typ_x000d_
A8 - nástupiště</t>
  </si>
  <si>
    <t>7493100680-R8</t>
  </si>
  <si>
    <t>-1110172676</t>
  </si>
  <si>
    <t>Poznámka k položce:_x000d_
Cena ponížena dle aktuální nabídky výrobce svítidel_x000d_
_x000d_
typ_x000d_
A9 - kolejiště</t>
  </si>
  <si>
    <t>51</t>
  </si>
  <si>
    <t>7493100660-R9</t>
  </si>
  <si>
    <t>Venkovní osvětlení Svítidla pro železnici LED svítidlo o příkonu 36 - 55 W určené pro osvětlení venkovních prostor veřejnosti přístupných (nástupiště, přechody kolejiště) na ŽDC, difuzor z plochého tvrzeného skla IK 6 a vyšší</t>
  </si>
  <si>
    <t>-1939937041</t>
  </si>
  <si>
    <t>Poznámka k položce:_x000d_
Cena ponížena dle aktuální nabídky výrobce svítidel_x000d_
_x000d_
typ_x000d_
A10 - nástupiště</t>
  </si>
  <si>
    <t>52</t>
  </si>
  <si>
    <t>7493100650-R14</t>
  </si>
  <si>
    <t>Venkovní osvětlení Svítidla pro železnici LED svítidlo o příkonu 26 - 35 W určené pro osvětlení venkovních prostor veřejnosti přístupných (nástupiště, přechody kolejiště) na ŽDC, difuzor z plochého tvrzeného skla IK 6 a vyšší</t>
  </si>
  <si>
    <t>-560811919</t>
  </si>
  <si>
    <t>Poznámka k položce:_x000d_
Cena ponížena dle aktuální nabídky výrobce svítidel_x000d_
_x000d_
typ _x000d_
B2 - schodiště od VB</t>
  </si>
  <si>
    <t>53</t>
  </si>
  <si>
    <t>7493100640-R15</t>
  </si>
  <si>
    <t>-2046473964</t>
  </si>
  <si>
    <t>Poznámka k položce:_x000d_
Cena ponížena dle aktuální nabídky výrobce svítidel_x000d_
_x000d_
typ_x000d_
B3 - schodiště nástupiště (1ks)_x000d_
B4 - podchod (5ks)</t>
  </si>
  <si>
    <t>54</t>
  </si>
  <si>
    <t>7493100640-R17</t>
  </si>
  <si>
    <t>414345388</t>
  </si>
  <si>
    <t>Poznámka k položce:_x000d_
Cena ponížena dle aktuální nabídky výrobce svítidel_x000d_
_x000d_
typ_x000d_
B6 - přístřešek VB</t>
  </si>
  <si>
    <t>7493100680-R10</t>
  </si>
  <si>
    <t>627095969</t>
  </si>
  <si>
    <t>Poznámka k položce:_x000d_
Cena ponížena dle aktuální nabídky výrobce svítidel_x000d_
_x000d_
typ_x000d_
A11 - kolejiště</t>
  </si>
  <si>
    <t>7493100680-R11</t>
  </si>
  <si>
    <t>129862552</t>
  </si>
  <si>
    <t>Poznámka k položce:_x000d_
Cena ponížena dle aktuální nabídky výrobce svítidel_x000d_
_x000d_
typ_x000d_
A12 - kolejiště</t>
  </si>
  <si>
    <t>57</t>
  </si>
  <si>
    <t>7493100650-R12</t>
  </si>
  <si>
    <t>-155462051</t>
  </si>
  <si>
    <t>Poznámka k položce:_x000d_
Cena ponížena dle aktuální nabídky výrobce svítidel_x000d_
_x000d_
typ_x000d_
A13 - nástupiště</t>
  </si>
  <si>
    <t>7493100650-R16</t>
  </si>
  <si>
    <t>101210341</t>
  </si>
  <si>
    <t>Poznámka k položce:_x000d_
Cena ponížena dle aktuální nabídky výrobce svítidel_x000d_
_x000d_
typ_x000d_
B5 - přístřešek VB</t>
  </si>
  <si>
    <t>59</t>
  </si>
  <si>
    <t>7493102080</t>
  </si>
  <si>
    <t>Venkovní osvětlení Elektrovýzbroje stožárů a stožárové rozvodnice Stožárová rozvodnice pro montáž na stožár TV pro přechod ze zemního na závěsný kabel.</t>
  </si>
  <si>
    <t>-1121103688</t>
  </si>
  <si>
    <t xml:space="preserve">Poznámka k položce:_x000d_
SP 41 1326_x000d_
Pouzdro plastové nástěnné – Bals 6128 (460x180x154mm)_x000d_
1x pojistka E27 6A_x000d_
Přívod: dole kanálkem_x000d_
Vývod: 1x PG16 nahoře_x000d_
4-násobná připojovací svorkovnice 3P+N_x000d_
Krytí IP44_x000d_
_x000d_
SP 41 1327 K.02_x000d_
Pouzdro plastové nástěnné – Bals 6128 (460x180x154mm)_x000d_
2x pojistka E27 6A_x000d_
Přívod: dole kanálkem_x000d_
Vývod: 2x PG16 nahoře_x000d_
4-násobná připojovací svorkovnice 3P+N_x000d_
Krytí IP44_x000d_
_x000d_
SP 41 1328 K.02_x000d_
Pouzdro plastové nástěnné – Bals 6128 (460x180x154mm)  _x000d_
3x pojistka E27 6A_x000d_
Přívod: dole kanálkem_x000d_
Vývod: 3x PG16 nahoře_x000d_
4-násobná připojovací svorkovnice 3P+N_x000d_
Krytí IP44</t>
  </si>
  <si>
    <t>60</t>
  </si>
  <si>
    <t>7494452010</t>
  </si>
  <si>
    <t>Montáž pojistek nn do 25 A</t>
  </si>
  <si>
    <t>171389164</t>
  </si>
  <si>
    <t>24*4+26*2</t>
  </si>
  <si>
    <t>rozvodnice na TP</t>
  </si>
  <si>
    <t>61</t>
  </si>
  <si>
    <t>7494008204</t>
  </si>
  <si>
    <t>Pojistkové systémy Výkonové pojistkové vložky Válcové pojistkové vložky In 6A, Un AC 500 V / DC 250 V, velikost 10x38, gG - charakteristika pro všeobecné použití, Cd/Pb free</t>
  </si>
  <si>
    <t>-1176036265</t>
  </si>
  <si>
    <t>62</t>
  </si>
  <si>
    <t>7497451035</t>
  </si>
  <si>
    <t>Montáž osvětlení trakčního vedení vedení kabelů do výše 8 m na stožár T, P, BP 1 až 2</t>
  </si>
  <si>
    <t>956115454</t>
  </si>
  <si>
    <t>63</t>
  </si>
  <si>
    <t>7497400060</t>
  </si>
  <si>
    <t xml:space="preserve">Osvětlení  na trakčním vedení_K sestava  Materiál sestavy Vedení 1-2 kabelů do výše 8m na stož.T,P,BP</t>
  </si>
  <si>
    <t>641303922</t>
  </si>
  <si>
    <t>7497451037</t>
  </si>
  <si>
    <t>Montáž osvětlení trakčního vedení vedení kabelů do výše 8 m na stožár T, P, BP 3 až 4</t>
  </si>
  <si>
    <t>-2129228226</t>
  </si>
  <si>
    <t>65</t>
  </si>
  <si>
    <t>7497451030</t>
  </si>
  <si>
    <t>Montáž osvětlení trakčního vedení uchycení 1 až 4 kabelů do výše 8 m na stožár T, P, BP</t>
  </si>
  <si>
    <t>-376919007</t>
  </si>
  <si>
    <t>7497400050</t>
  </si>
  <si>
    <t xml:space="preserve">Osvětlení  na trakčním vedení_K sestava  Materiál sestavy Uchycení 1-4 kabelů do výše 8m na stož.T,P,BP</t>
  </si>
  <si>
    <t>2097611262</t>
  </si>
  <si>
    <t>67</t>
  </si>
  <si>
    <t>7497400070</t>
  </si>
  <si>
    <t xml:space="preserve">Osvětlení  na trakčním vedení_K sestava  Materiál sestavy Vedení 3-4 kabelů do výše 8m na stož.T,P,BP</t>
  </si>
  <si>
    <t>1869855574</t>
  </si>
  <si>
    <t>68</t>
  </si>
  <si>
    <t>7497451045</t>
  </si>
  <si>
    <t>Montáž osvětlení trakčního vedení uchycení kabelu v ochranné trubce na břevnu</t>
  </si>
  <si>
    <t>1319614883</t>
  </si>
  <si>
    <t>TP 7-8</t>
  </si>
  <si>
    <t>TP 11-12</t>
  </si>
  <si>
    <t>TP 17-18</t>
  </si>
  <si>
    <t>TP 23-24</t>
  </si>
  <si>
    <t>TP 25-26</t>
  </si>
  <si>
    <t>TP 27-28</t>
  </si>
  <si>
    <t>TP 29-30</t>
  </si>
  <si>
    <t>37+10</t>
  </si>
  <si>
    <t>TP 31A-32</t>
  </si>
  <si>
    <t>38+16</t>
  </si>
  <si>
    <t>TP 33A-34</t>
  </si>
  <si>
    <t>40+16</t>
  </si>
  <si>
    <t>TP 35A - 36</t>
  </si>
  <si>
    <t>41+18</t>
  </si>
  <si>
    <t>TP 37A - 38</t>
  </si>
  <si>
    <t>42+16</t>
  </si>
  <si>
    <t>TP 39 - 40</t>
  </si>
  <si>
    <t>35+22</t>
  </si>
  <si>
    <t>TP 41 - 42</t>
  </si>
  <si>
    <t>34*2</t>
  </si>
  <si>
    <t>TP 43 - 44</t>
  </si>
  <si>
    <t>33*2</t>
  </si>
  <si>
    <t>TP 45 - 46</t>
  </si>
  <si>
    <t>30*2</t>
  </si>
  <si>
    <t>TP 47 - 48</t>
  </si>
  <si>
    <t>32*2</t>
  </si>
  <si>
    <t>TP 49 - 50</t>
  </si>
  <si>
    <t>TP 51 - 52</t>
  </si>
  <si>
    <t>TP 53 - 54</t>
  </si>
  <si>
    <t>TP 55 - 56</t>
  </si>
  <si>
    <t>TP 57 - 58</t>
  </si>
  <si>
    <t>TP 59 - 60</t>
  </si>
  <si>
    <t>TP 61 - 62</t>
  </si>
  <si>
    <t>TP 63 - 64</t>
  </si>
  <si>
    <t>TP 65 - 66</t>
  </si>
  <si>
    <t>TP 67 - 68</t>
  </si>
  <si>
    <t>rezerva 3%</t>
  </si>
  <si>
    <t>69</t>
  </si>
  <si>
    <t>7497400090</t>
  </si>
  <si>
    <t xml:space="preserve">Osvětlení  na trakčním vedení_K sestava  Materiál sestavy Uchycení kabelu v ochranné trubce na břevnu</t>
  </si>
  <si>
    <t>-814616608</t>
  </si>
  <si>
    <t>70</t>
  </si>
  <si>
    <t>7497400100</t>
  </si>
  <si>
    <t xml:space="preserve">Osvětlení  na trakčním vedení_K sestava  Materiál sestavy Uchycení kabelu mezi nosnou bránou a svítidlem na stožáru T,P,BP,DS</t>
  </si>
  <si>
    <t>989932431</t>
  </si>
  <si>
    <t>71</t>
  </si>
  <si>
    <t>7497451047</t>
  </si>
  <si>
    <t>Montáž osvětlení trakčního vedení uchycení kabelu mezi nosnou bránou a svítidlem na stožáru T, P, BP, DS</t>
  </si>
  <si>
    <t>1766127282</t>
  </si>
  <si>
    <t>31*4</t>
  </si>
  <si>
    <t>rezerva 3% (prořez, apod.)</t>
  </si>
  <si>
    <t>OST</t>
  </si>
  <si>
    <t>Ostatní</t>
  </si>
  <si>
    <t>72</t>
  </si>
  <si>
    <t>7499250520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</si>
  <si>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</si>
  <si>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-1902809289</t>
  </si>
  <si>
    <t>73</t>
  </si>
  <si>
    <t>7499250525</t>
  </si>
  <si>
    <t>Vyhotovení výchozí revizní zprávy příplatek za každých dalších i započatých 500 000 Kč přes 1 000 000 Kč</t>
  </si>
  <si>
    <t>574313412</t>
  </si>
  <si>
    <t>74</t>
  </si>
  <si>
    <t>7499251020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</si>
  <si>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</si>
  <si>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-2025951103</t>
  </si>
  <si>
    <t>7499251025</t>
  </si>
  <si>
    <t>Provedení technické prohlídky a zkoušky na silnoproudém zařízení, zařízení TV, zařízení NS, transformoven, EPZ příplatek za každých dalších i započatých 500 000 Kč přes 1 000 000 Kč</t>
  </si>
  <si>
    <t>1089089121</t>
  </si>
  <si>
    <t>76</t>
  </si>
  <si>
    <t>7499254010</t>
  </si>
  <si>
    <t>Měření intenzity osvětlení venkovních železničních prostranství - měření intenzity umělého osvětlení v rozsahu tohoto SO dle ČSN EN 12464-1/2 včetně vyhotovení protokolu. Měrná jednotka je kus - tj. měření v místě rozpětí svítidel</t>
  </si>
  <si>
    <t>77091875</t>
  </si>
  <si>
    <t>77</t>
  </si>
  <si>
    <t>7499451010</t>
  </si>
  <si>
    <t>Vydání průkazu způsobilosti pro funkční celek, provizorní stav - vyhotovení dokladu o silnoproudých zařízeních a vydání průkazu způsobilosti</t>
  </si>
  <si>
    <t>1459302428</t>
  </si>
  <si>
    <t>78</t>
  </si>
  <si>
    <t>7499751010</t>
  </si>
  <si>
    <t>Dokončovací práce na elektrickém zařízení - uvádění zařízení do provozu, drobné montážní práce v rozvaděčích, koordinaci se zhotoviteli souvisejících zařízení apod.</t>
  </si>
  <si>
    <t>hod</t>
  </si>
  <si>
    <t>-1385189746</t>
  </si>
  <si>
    <t>79</t>
  </si>
  <si>
    <t>7499751020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</si>
  <si>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</si>
  <si>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-1574235518</t>
  </si>
  <si>
    <t>80</t>
  </si>
  <si>
    <t>7499751030</t>
  </si>
  <si>
    <t>Dokončovací práce zkušební provoz - včetně prokázání technických a kvalitativních parametrů zařízení</t>
  </si>
  <si>
    <t>-1652117303</t>
  </si>
  <si>
    <t>81</t>
  </si>
  <si>
    <t>7499751040</t>
  </si>
  <si>
    <t>Dokončovací práce zaškolení obsluhy - seznámení obsluhy s funkcemi zařízení včetně odevzdání dokumentace skutečného provedení</t>
  </si>
  <si>
    <t>1629095720</t>
  </si>
  <si>
    <t>82</t>
  </si>
  <si>
    <t>7499751050</t>
  </si>
  <si>
    <t>Dokončovací práce manipulace na zařízeních prováděné provozovatelem - manipulace nutné pro další práce zhotovitele na technologickém souboru</t>
  </si>
  <si>
    <t>759419470</t>
  </si>
  <si>
    <t>02 - Vedlejší ostatní náklady (databáze ÚOŽI)</t>
  </si>
  <si>
    <t>VRN - Vedlejší rozpočtové náklady</t>
  </si>
  <si>
    <t>9901000500</t>
  </si>
  <si>
    <t>Doprava obousměrná mechanizací o nosnosti do 3,5 t elektrosoučástek, montážního materiálu, kameniva, písku, dlažebních kostek, suti, atd. do 60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</si>
  <si>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1479705461</t>
  </si>
  <si>
    <t>Poznámka k položce:_x000d_
Měrnou jednotkou je kus stroje.</t>
  </si>
  <si>
    <t>9909000200</t>
  </si>
  <si>
    <t>Poplatek za uložení nebezpečného odpadu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</si>
  <si>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t</t>
  </si>
  <si>
    <t>122608717</t>
  </si>
  <si>
    <t>VRN</t>
  </si>
  <si>
    <t>Vedlejší rozpočtové náklady</t>
  </si>
  <si>
    <t>023121011</t>
  </si>
  <si>
    <t>Projektové práce Projektová dokumentace - přípravné práce Zjednodušený projekt opravy zabezpečovacích, sdělovacích, elektrických zařízení - V sazbě jsou započteny náklady na vyhotovení projektové dokumentace podle požadavku objednatele v rozsahu pro ohlášení podle požadavku objednatele.</t>
  </si>
  <si>
    <t>%</t>
  </si>
  <si>
    <t>1024</t>
  </si>
  <si>
    <t>-693763418</t>
  </si>
  <si>
    <t>Poznámka k položce:_x000d_
Základna pro výpočet - dotyčné práce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</si>
  <si>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</si>
  <si>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</si>
  <si>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603599586</t>
  </si>
  <si>
    <t>031101021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</si>
  <si>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3 do 5 mil. Kč</t>
  </si>
  <si>
    <t>1415653185</t>
  </si>
  <si>
    <t>032105001</t>
  </si>
  <si>
    <t>Územní vlivy mimostaveništní doprava</t>
  </si>
  <si>
    <t>Kč</t>
  </si>
  <si>
    <t>-624146951</t>
  </si>
  <si>
    <t>033121011</t>
  </si>
  <si>
    <t>Provozní vlivy Rušení prací železničním provozem širá trať nebo dopravny s kolejovým rozvětvením s počtem vlaků za směnu 8,5 hod. přes 25 do 50</t>
  </si>
  <si>
    <t>-533341844</t>
  </si>
  <si>
    <t>032104001</t>
  </si>
  <si>
    <t>Územní vlivy práce na těžce přístupných místech</t>
  </si>
  <si>
    <t>306955848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</si>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</sst>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5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/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4" xfId="0" applyFont="1" applyBorder="1" applyAlignment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6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/>
    <xf numFmtId="0" fontId="10" fillId="0" borderId="0" xfId="0" applyFont="1" applyAlignment="1" applyProtection="1"/>
    <xf numFmtId="0" fontId="10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10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10" fillId="0" borderId="4" xfId="0" applyFont="1" applyBorder="1" applyAlignment="1"/>
    <xf numFmtId="0" fontId="10" fillId="0" borderId="15" xfId="0" applyFont="1" applyBorder="1" applyAlignment="1" applyProtection="1"/>
    <xf numFmtId="0" fontId="10" fillId="0" borderId="0" xfId="0" applyFont="1" applyBorder="1" applyAlignment="1" applyProtection="1"/>
    <xf numFmtId="166" fontId="10" fillId="0" borderId="0" xfId="0" applyNumberFormat="1" applyFont="1" applyBorder="1" applyAlignment="1" applyProtection="1"/>
    <xf numFmtId="166" fontId="10" fillId="0" borderId="16" xfId="0" applyNumberFormat="1" applyFont="1" applyBorder="1" applyAlignment="1" applyProtection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4" fontId="10" fillId="0" borderId="0" xfId="0" applyNumberFormat="1" applyFont="1" applyAlignment="1">
      <alignment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22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34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48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23_01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Oprava osvětlení v žst Červenka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 xml:space="preserve"> 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3. 2. 2023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 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30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49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28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32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50</v>
      </c>
      <c r="D52" s="87"/>
      <c r="E52" s="87"/>
      <c r="F52" s="87"/>
      <c r="G52" s="87"/>
      <c r="H52" s="88"/>
      <c r="I52" s="89" t="s">
        <v>51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52</v>
      </c>
      <c r="AH52" s="87"/>
      <c r="AI52" s="87"/>
      <c r="AJ52" s="87"/>
      <c r="AK52" s="87"/>
      <c r="AL52" s="87"/>
      <c r="AM52" s="87"/>
      <c r="AN52" s="89" t="s">
        <v>53</v>
      </c>
      <c r="AO52" s="87"/>
      <c r="AP52" s="87"/>
      <c r="AQ52" s="91" t="s">
        <v>54</v>
      </c>
      <c r="AR52" s="44"/>
      <c r="AS52" s="92" t="s">
        <v>55</v>
      </c>
      <c r="AT52" s="93" t="s">
        <v>56</v>
      </c>
      <c r="AU52" s="93" t="s">
        <v>57</v>
      </c>
      <c r="AV52" s="93" t="s">
        <v>58</v>
      </c>
      <c r="AW52" s="93" t="s">
        <v>59</v>
      </c>
      <c r="AX52" s="93" t="s">
        <v>60</v>
      </c>
      <c r="AY52" s="93" t="s">
        <v>61</v>
      </c>
      <c r="AZ52" s="93" t="s">
        <v>62</v>
      </c>
      <c r="BA52" s="93" t="s">
        <v>63</v>
      </c>
      <c r="BB52" s="93" t="s">
        <v>64</v>
      </c>
      <c r="BC52" s="93" t="s">
        <v>65</v>
      </c>
      <c r="BD52" s="94" t="s">
        <v>66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67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ROUND(SUM(AG55:AG56),2)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ROUND(SUM(AS55:AS56),2)</f>
        <v>0</v>
      </c>
      <c r="AT54" s="106">
        <f>ROUND(SUM(AV54:AW54),2)</f>
        <v>0</v>
      </c>
      <c r="AU54" s="107">
        <f>ROUND(SUM(AU55:AU56),5)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ROUND(SUM(AZ55:AZ56),2)</f>
        <v>0</v>
      </c>
      <c r="BA54" s="106">
        <f>ROUND(SUM(BA55:BA56),2)</f>
        <v>0</v>
      </c>
      <c r="BB54" s="106">
        <f>ROUND(SUM(BB55:BB56),2)</f>
        <v>0</v>
      </c>
      <c r="BC54" s="106">
        <f>ROUND(SUM(BC55:BC56),2)</f>
        <v>0</v>
      </c>
      <c r="BD54" s="108">
        <f>ROUND(SUM(BD55:BD56),2)</f>
        <v>0</v>
      </c>
      <c r="BE54" s="6"/>
      <c r="BS54" s="109" t="s">
        <v>68</v>
      </c>
      <c r="BT54" s="109" t="s">
        <v>69</v>
      </c>
      <c r="BU54" s="110" t="s">
        <v>70</v>
      </c>
      <c r="BV54" s="109" t="s">
        <v>71</v>
      </c>
      <c r="BW54" s="109" t="s">
        <v>5</v>
      </c>
      <c r="BX54" s="109" t="s">
        <v>72</v>
      </c>
      <c r="CL54" s="109" t="s">
        <v>19</v>
      </c>
    </row>
    <row r="55" s="7" customFormat="1" ht="16.5" customHeight="1">
      <c r="A55" s="111" t="s">
        <v>73</v>
      </c>
      <c r="B55" s="112"/>
      <c r="C55" s="113"/>
      <c r="D55" s="114" t="s">
        <v>74</v>
      </c>
      <c r="E55" s="114"/>
      <c r="F55" s="114"/>
      <c r="G55" s="114"/>
      <c r="H55" s="114"/>
      <c r="I55" s="115"/>
      <c r="J55" s="114" t="s">
        <v>75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'01 - Oprava osvětlení (da...'!J30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76</v>
      </c>
      <c r="AR55" s="118"/>
      <c r="AS55" s="119">
        <v>0</v>
      </c>
      <c r="AT55" s="120">
        <f>ROUND(SUM(AV55:AW55),2)</f>
        <v>0</v>
      </c>
      <c r="AU55" s="121">
        <f>'01 - Oprava osvětlení (da...'!P80</f>
        <v>0</v>
      </c>
      <c r="AV55" s="120">
        <f>'01 - Oprava osvětlení (da...'!J33</f>
        <v>0</v>
      </c>
      <c r="AW55" s="120">
        <f>'01 - Oprava osvětlení (da...'!J34</f>
        <v>0</v>
      </c>
      <c r="AX55" s="120">
        <f>'01 - Oprava osvětlení (da...'!J35</f>
        <v>0</v>
      </c>
      <c r="AY55" s="120">
        <f>'01 - Oprava osvětlení (da...'!J36</f>
        <v>0</v>
      </c>
      <c r="AZ55" s="120">
        <f>'01 - Oprava osvětlení (da...'!F33</f>
        <v>0</v>
      </c>
      <c r="BA55" s="120">
        <f>'01 - Oprava osvětlení (da...'!F34</f>
        <v>0</v>
      </c>
      <c r="BB55" s="120">
        <f>'01 - Oprava osvětlení (da...'!F35</f>
        <v>0</v>
      </c>
      <c r="BC55" s="120">
        <f>'01 - Oprava osvětlení (da...'!F36</f>
        <v>0</v>
      </c>
      <c r="BD55" s="122">
        <f>'01 - Oprava osvětlení (da...'!F37</f>
        <v>0</v>
      </c>
      <c r="BE55" s="7"/>
      <c r="BT55" s="123" t="s">
        <v>77</v>
      </c>
      <c r="BV55" s="123" t="s">
        <v>71</v>
      </c>
      <c r="BW55" s="123" t="s">
        <v>78</v>
      </c>
      <c r="BX55" s="123" t="s">
        <v>5</v>
      </c>
      <c r="CL55" s="123" t="s">
        <v>19</v>
      </c>
      <c r="CM55" s="123" t="s">
        <v>79</v>
      </c>
    </row>
    <row r="56" s="7" customFormat="1" ht="16.5" customHeight="1">
      <c r="A56" s="111" t="s">
        <v>73</v>
      </c>
      <c r="B56" s="112"/>
      <c r="C56" s="113"/>
      <c r="D56" s="114" t="s">
        <v>80</v>
      </c>
      <c r="E56" s="114"/>
      <c r="F56" s="114"/>
      <c r="G56" s="114"/>
      <c r="H56" s="114"/>
      <c r="I56" s="115"/>
      <c r="J56" s="114" t="s">
        <v>81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'02 - Vedlejší ostatní nák...'!J30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82</v>
      </c>
      <c r="AR56" s="118"/>
      <c r="AS56" s="124">
        <v>0</v>
      </c>
      <c r="AT56" s="125">
        <f>ROUND(SUM(AV56:AW56),2)</f>
        <v>0</v>
      </c>
      <c r="AU56" s="126">
        <f>'02 - Vedlejší ostatní nák...'!P81</f>
        <v>0</v>
      </c>
      <c r="AV56" s="125">
        <f>'02 - Vedlejší ostatní nák...'!J33</f>
        <v>0</v>
      </c>
      <c r="AW56" s="125">
        <f>'02 - Vedlejší ostatní nák...'!J34</f>
        <v>0</v>
      </c>
      <c r="AX56" s="125">
        <f>'02 - Vedlejší ostatní nák...'!J35</f>
        <v>0</v>
      </c>
      <c r="AY56" s="125">
        <f>'02 - Vedlejší ostatní nák...'!J36</f>
        <v>0</v>
      </c>
      <c r="AZ56" s="125">
        <f>'02 - Vedlejší ostatní nák...'!F33</f>
        <v>0</v>
      </c>
      <c r="BA56" s="125">
        <f>'02 - Vedlejší ostatní nák...'!F34</f>
        <v>0</v>
      </c>
      <c r="BB56" s="125">
        <f>'02 - Vedlejší ostatní nák...'!F35</f>
        <v>0</v>
      </c>
      <c r="BC56" s="125">
        <f>'02 - Vedlejší ostatní nák...'!F36</f>
        <v>0</v>
      </c>
      <c r="BD56" s="127">
        <f>'02 - Vedlejší ostatní nák...'!F37</f>
        <v>0</v>
      </c>
      <c r="BE56" s="7"/>
      <c r="BT56" s="123" t="s">
        <v>77</v>
      </c>
      <c r="BV56" s="123" t="s">
        <v>71</v>
      </c>
      <c r="BW56" s="123" t="s">
        <v>83</v>
      </c>
      <c r="BX56" s="123" t="s">
        <v>5</v>
      </c>
      <c r="CL56" s="123" t="s">
        <v>19</v>
      </c>
      <c r="CM56" s="123" t="s">
        <v>79</v>
      </c>
    </row>
    <row r="57" s="2" customFormat="1" ht="30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4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  <row r="58" s="2" customFormat="1" ht="6.96" customHeight="1">
      <c r="A58" s="38"/>
      <c r="B58" s="59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0"/>
      <c r="AP58" s="60"/>
      <c r="AQ58" s="60"/>
      <c r="AR58" s="44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</sheetData>
  <sheetProtection sheet="1" formatColumns="0" formatRows="0" objects="1" scenarios="1" spinCount="100000" saltValue="uKwcpBctom0E7X8Ce2ejOZ4E8s7HUfnPfbWBAuhrCV/RxVmKY6KLiO5qxsjW9mXyp6AWxZa0k7+GR7QpsX5zLQ==" hashValue="/W6ix5J3ZaZpHF9uxpzsgHeZWShEQjtcisN/DNYIqUn+3QskC9eU0tGcT5XBK4lZQSuqjl9yZ/bDu7IdJ+Z6hg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1 - Oprava osvětlení (da...'!C2" display="/"/>
    <hyperlink ref="A56" location="'02 - Vedlejší ostatní nák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78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s="1" customFormat="1" ht="24.96" customHeight="1">
      <c r="B4" s="20"/>
      <c r="D4" s="130" t="s">
        <v>84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Oprava osvětlení v žst Červenka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85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86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3. 2. 2023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22</v>
      </c>
      <c r="F15" s="38"/>
      <c r="G15" s="38"/>
      <c r="H15" s="38"/>
      <c r="I15" s="132" t="s">
        <v>27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28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27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30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22</v>
      </c>
      <c r="F21" s="38"/>
      <c r="G21" s="38"/>
      <c r="H21" s="38"/>
      <c r="I21" s="132" t="s">
        <v>27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32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22</v>
      </c>
      <c r="F24" s="38"/>
      <c r="G24" s="38"/>
      <c r="H24" s="38"/>
      <c r="I24" s="132" t="s">
        <v>27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33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35</v>
      </c>
      <c r="E30" s="38"/>
      <c r="F30" s="38"/>
      <c r="G30" s="38"/>
      <c r="H30" s="38"/>
      <c r="I30" s="38"/>
      <c r="J30" s="144">
        <f>ROUND(J80,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37</v>
      </c>
      <c r="G32" s="38"/>
      <c r="H32" s="38"/>
      <c r="I32" s="145" t="s">
        <v>36</v>
      </c>
      <c r="J32" s="145" t="s">
        <v>38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39</v>
      </c>
      <c r="E33" s="132" t="s">
        <v>40</v>
      </c>
      <c r="F33" s="147">
        <f>ROUND((SUM(BE80:BE356)),  2)</f>
        <v>0</v>
      </c>
      <c r="G33" s="38"/>
      <c r="H33" s="38"/>
      <c r="I33" s="148">
        <v>0.20999999999999999</v>
      </c>
      <c r="J33" s="147">
        <f>ROUND(((SUM(BE80:BE356))*I33),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41</v>
      </c>
      <c r="F34" s="147">
        <f>ROUND((SUM(BF80:BF356)),  2)</f>
        <v>0</v>
      </c>
      <c r="G34" s="38"/>
      <c r="H34" s="38"/>
      <c r="I34" s="148">
        <v>0.14999999999999999</v>
      </c>
      <c r="J34" s="147">
        <f>ROUND(((SUM(BF80:BF356))*I34),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42</v>
      </c>
      <c r="F35" s="147">
        <f>ROUND((SUM(BG80:BG356)),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43</v>
      </c>
      <c r="F36" s="147">
        <f>ROUND((SUM(BH80:BH356)),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44</v>
      </c>
      <c r="F37" s="147">
        <f>ROUND((SUM(BI80:BI356)),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45</v>
      </c>
      <c r="E39" s="151"/>
      <c r="F39" s="151"/>
      <c r="G39" s="152" t="s">
        <v>46</v>
      </c>
      <c r="H39" s="153" t="s">
        <v>47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87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Oprava osvětlení v žst Červenka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85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01 - Oprava osvětlení (databáze ÚOŽI)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3. 2. 2023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30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32" t="s">
        <v>32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88</v>
      </c>
      <c r="D57" s="162"/>
      <c r="E57" s="162"/>
      <c r="F57" s="162"/>
      <c r="G57" s="162"/>
      <c r="H57" s="162"/>
      <c r="I57" s="162"/>
      <c r="J57" s="163" t="s">
        <v>89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67</v>
      </c>
      <c r="D59" s="40"/>
      <c r="E59" s="40"/>
      <c r="F59" s="40"/>
      <c r="G59" s="40"/>
      <c r="H59" s="40"/>
      <c r="I59" s="40"/>
      <c r="J59" s="102">
        <f>J80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90</v>
      </c>
    </row>
    <row r="60" s="9" customFormat="1" ht="24.96" customHeight="1">
      <c r="A60" s="9"/>
      <c r="B60" s="165"/>
      <c r="C60" s="166"/>
      <c r="D60" s="167" t="s">
        <v>91</v>
      </c>
      <c r="E60" s="168"/>
      <c r="F60" s="168"/>
      <c r="G60" s="168"/>
      <c r="H60" s="168"/>
      <c r="I60" s="168"/>
      <c r="J60" s="169">
        <f>J345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3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6.96" customHeight="1">
      <c r="A62" s="38"/>
      <c r="B62" s="59"/>
      <c r="C62" s="60"/>
      <c r="D62" s="60"/>
      <c r="E62" s="60"/>
      <c r="F62" s="60"/>
      <c r="G62" s="60"/>
      <c r="H62" s="60"/>
      <c r="I62" s="60"/>
      <c r="J62" s="60"/>
      <c r="K62" s="6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6" s="2" customFormat="1" ht="6.96" customHeight="1">
      <c r="A66" s="38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4.96" customHeight="1">
      <c r="A67" s="38"/>
      <c r="B67" s="39"/>
      <c r="C67" s="23" t="s">
        <v>92</v>
      </c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2" customHeight="1">
      <c r="A69" s="38"/>
      <c r="B69" s="39"/>
      <c r="C69" s="32" t="s">
        <v>16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6.5" customHeight="1">
      <c r="A70" s="38"/>
      <c r="B70" s="39"/>
      <c r="C70" s="40"/>
      <c r="D70" s="40"/>
      <c r="E70" s="160" t="str">
        <f>E7</f>
        <v>Oprava osvětlení v žst Červenka</v>
      </c>
      <c r="F70" s="32"/>
      <c r="G70" s="32"/>
      <c r="H70" s="32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85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69" t="str">
        <f>E9</f>
        <v>01 - Oprava osvětlení (databáze ÚOŽI)</v>
      </c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21</v>
      </c>
      <c r="D74" s="40"/>
      <c r="E74" s="40"/>
      <c r="F74" s="27" t="str">
        <f>F12</f>
        <v xml:space="preserve"> </v>
      </c>
      <c r="G74" s="40"/>
      <c r="H74" s="40"/>
      <c r="I74" s="32" t="s">
        <v>23</v>
      </c>
      <c r="J74" s="72" t="str">
        <f>IF(J12="","",J12)</f>
        <v>3. 2. 2023</v>
      </c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5.15" customHeight="1">
      <c r="A76" s="38"/>
      <c r="B76" s="39"/>
      <c r="C76" s="32" t="s">
        <v>25</v>
      </c>
      <c r="D76" s="40"/>
      <c r="E76" s="40"/>
      <c r="F76" s="27" t="str">
        <f>E15</f>
        <v xml:space="preserve"> </v>
      </c>
      <c r="G76" s="40"/>
      <c r="H76" s="40"/>
      <c r="I76" s="32" t="s">
        <v>30</v>
      </c>
      <c r="J76" s="36" t="str">
        <f>E21</f>
        <v xml:space="preserve"> 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28</v>
      </c>
      <c r="D77" s="40"/>
      <c r="E77" s="40"/>
      <c r="F77" s="27" t="str">
        <f>IF(E18="","",E18)</f>
        <v>Vyplň údaj</v>
      </c>
      <c r="G77" s="40"/>
      <c r="H77" s="40"/>
      <c r="I77" s="32" t="s">
        <v>32</v>
      </c>
      <c r="J77" s="36" t="str">
        <f>E24</f>
        <v xml:space="preserve"> 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0.32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10" customFormat="1" ht="29.28" customHeight="1">
      <c r="A79" s="171"/>
      <c r="B79" s="172"/>
      <c r="C79" s="173" t="s">
        <v>93</v>
      </c>
      <c r="D79" s="174" t="s">
        <v>54</v>
      </c>
      <c r="E79" s="174" t="s">
        <v>50</v>
      </c>
      <c r="F79" s="174" t="s">
        <v>51</v>
      </c>
      <c r="G79" s="174" t="s">
        <v>94</v>
      </c>
      <c r="H79" s="174" t="s">
        <v>95</v>
      </c>
      <c r="I79" s="174" t="s">
        <v>96</v>
      </c>
      <c r="J79" s="174" t="s">
        <v>89</v>
      </c>
      <c r="K79" s="175" t="s">
        <v>97</v>
      </c>
      <c r="L79" s="176"/>
      <c r="M79" s="92" t="s">
        <v>19</v>
      </c>
      <c r="N79" s="93" t="s">
        <v>39</v>
      </c>
      <c r="O79" s="93" t="s">
        <v>98</v>
      </c>
      <c r="P79" s="93" t="s">
        <v>99</v>
      </c>
      <c r="Q79" s="93" t="s">
        <v>100</v>
      </c>
      <c r="R79" s="93" t="s">
        <v>101</v>
      </c>
      <c r="S79" s="93" t="s">
        <v>102</v>
      </c>
      <c r="T79" s="94" t="s">
        <v>103</v>
      </c>
      <c r="U79" s="171"/>
      <c r="V79" s="171"/>
      <c r="W79" s="171"/>
      <c r="X79" s="171"/>
      <c r="Y79" s="171"/>
      <c r="Z79" s="171"/>
      <c r="AA79" s="171"/>
      <c r="AB79" s="171"/>
      <c r="AC79" s="171"/>
      <c r="AD79" s="171"/>
      <c r="AE79" s="171"/>
    </row>
    <row r="80" s="2" customFormat="1" ht="22.8" customHeight="1">
      <c r="A80" s="38"/>
      <c r="B80" s="39"/>
      <c r="C80" s="99" t="s">
        <v>104</v>
      </c>
      <c r="D80" s="40"/>
      <c r="E80" s="40"/>
      <c r="F80" s="40"/>
      <c r="G80" s="40"/>
      <c r="H80" s="40"/>
      <c r="I80" s="40"/>
      <c r="J80" s="177">
        <f>BK80</f>
        <v>0</v>
      </c>
      <c r="K80" s="40"/>
      <c r="L80" s="44"/>
      <c r="M80" s="95"/>
      <c r="N80" s="178"/>
      <c r="O80" s="96"/>
      <c r="P80" s="179">
        <f>P81+SUM(P82:P345)</f>
        <v>0</v>
      </c>
      <c r="Q80" s="96"/>
      <c r="R80" s="179">
        <f>R81+SUM(R82:R345)</f>
        <v>0</v>
      </c>
      <c r="S80" s="96"/>
      <c r="T80" s="180">
        <f>T81+SUM(T82:T345)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T80" s="17" t="s">
        <v>68</v>
      </c>
      <c r="AU80" s="17" t="s">
        <v>90</v>
      </c>
      <c r="BK80" s="181">
        <f>BK81+SUM(BK82:BK345)</f>
        <v>0</v>
      </c>
    </row>
    <row r="81" s="2" customFormat="1" ht="16.5" customHeight="1">
      <c r="A81" s="38"/>
      <c r="B81" s="39"/>
      <c r="C81" s="182" t="s">
        <v>77</v>
      </c>
      <c r="D81" s="182" t="s">
        <v>105</v>
      </c>
      <c r="E81" s="183" t="s">
        <v>106</v>
      </c>
      <c r="F81" s="184" t="s">
        <v>107</v>
      </c>
      <c r="G81" s="185" t="s">
        <v>108</v>
      </c>
      <c r="H81" s="186">
        <v>104</v>
      </c>
      <c r="I81" s="187"/>
      <c r="J81" s="188">
        <f>ROUND(I81*H81,2)</f>
        <v>0</v>
      </c>
      <c r="K81" s="184" t="s">
        <v>109</v>
      </c>
      <c r="L81" s="44"/>
      <c r="M81" s="189" t="s">
        <v>19</v>
      </c>
      <c r="N81" s="190" t="s">
        <v>40</v>
      </c>
      <c r="O81" s="84"/>
      <c r="P81" s="191">
        <f>O81*H81</f>
        <v>0</v>
      </c>
      <c r="Q81" s="191">
        <v>0</v>
      </c>
      <c r="R81" s="191">
        <f>Q81*H81</f>
        <v>0</v>
      </c>
      <c r="S81" s="191">
        <v>0</v>
      </c>
      <c r="T81" s="192">
        <f>S81*H81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R81" s="193" t="s">
        <v>110</v>
      </c>
      <c r="AT81" s="193" t="s">
        <v>105</v>
      </c>
      <c r="AU81" s="193" t="s">
        <v>69</v>
      </c>
      <c r="AY81" s="17" t="s">
        <v>111</v>
      </c>
      <c r="BE81" s="194">
        <f>IF(N81="základní",J81,0)</f>
        <v>0</v>
      </c>
      <c r="BF81" s="194">
        <f>IF(N81="snížená",J81,0)</f>
        <v>0</v>
      </c>
      <c r="BG81" s="194">
        <f>IF(N81="zákl. přenesená",J81,0)</f>
        <v>0</v>
      </c>
      <c r="BH81" s="194">
        <f>IF(N81="sníž. přenesená",J81,0)</f>
        <v>0</v>
      </c>
      <c r="BI81" s="194">
        <f>IF(N81="nulová",J81,0)</f>
        <v>0</v>
      </c>
      <c r="BJ81" s="17" t="s">
        <v>77</v>
      </c>
      <c r="BK81" s="194">
        <f>ROUND(I81*H81,2)</f>
        <v>0</v>
      </c>
      <c r="BL81" s="17" t="s">
        <v>110</v>
      </c>
      <c r="BM81" s="193" t="s">
        <v>112</v>
      </c>
    </row>
    <row r="82" s="2" customFormat="1" ht="16.5" customHeight="1">
      <c r="A82" s="38"/>
      <c r="B82" s="39"/>
      <c r="C82" s="182" t="s">
        <v>79</v>
      </c>
      <c r="D82" s="182" t="s">
        <v>105</v>
      </c>
      <c r="E82" s="183" t="s">
        <v>113</v>
      </c>
      <c r="F82" s="184" t="s">
        <v>114</v>
      </c>
      <c r="G82" s="185" t="s">
        <v>108</v>
      </c>
      <c r="H82" s="186">
        <v>45</v>
      </c>
      <c r="I82" s="187"/>
      <c r="J82" s="188">
        <f>ROUND(I82*H82,2)</f>
        <v>0</v>
      </c>
      <c r="K82" s="184" t="s">
        <v>109</v>
      </c>
      <c r="L82" s="44"/>
      <c r="M82" s="189" t="s">
        <v>19</v>
      </c>
      <c r="N82" s="190" t="s">
        <v>40</v>
      </c>
      <c r="O82" s="84"/>
      <c r="P82" s="191">
        <f>O82*H82</f>
        <v>0</v>
      </c>
      <c r="Q82" s="191">
        <v>0</v>
      </c>
      <c r="R82" s="191">
        <f>Q82*H82</f>
        <v>0</v>
      </c>
      <c r="S82" s="191">
        <v>0</v>
      </c>
      <c r="T82" s="192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193" t="s">
        <v>115</v>
      </c>
      <c r="AT82" s="193" t="s">
        <v>105</v>
      </c>
      <c r="AU82" s="193" t="s">
        <v>69</v>
      </c>
      <c r="AY82" s="17" t="s">
        <v>111</v>
      </c>
      <c r="BE82" s="194">
        <f>IF(N82="základní",J82,0)</f>
        <v>0</v>
      </c>
      <c r="BF82" s="194">
        <f>IF(N82="snížená",J82,0)</f>
        <v>0</v>
      </c>
      <c r="BG82" s="194">
        <f>IF(N82="zákl. přenesená",J82,0)</f>
        <v>0</v>
      </c>
      <c r="BH82" s="194">
        <f>IF(N82="sníž. přenesená",J82,0)</f>
        <v>0</v>
      </c>
      <c r="BI82" s="194">
        <f>IF(N82="nulová",J82,0)</f>
        <v>0</v>
      </c>
      <c r="BJ82" s="17" t="s">
        <v>77</v>
      </c>
      <c r="BK82" s="194">
        <f>ROUND(I82*H82,2)</f>
        <v>0</v>
      </c>
      <c r="BL82" s="17" t="s">
        <v>115</v>
      </c>
      <c r="BM82" s="193" t="s">
        <v>116</v>
      </c>
    </row>
    <row r="83" s="11" customFormat="1">
      <c r="A83" s="11"/>
      <c r="B83" s="195"/>
      <c r="C83" s="196"/>
      <c r="D83" s="197" t="s">
        <v>117</v>
      </c>
      <c r="E83" s="198" t="s">
        <v>19</v>
      </c>
      <c r="F83" s="199" t="s">
        <v>118</v>
      </c>
      <c r="G83" s="196"/>
      <c r="H83" s="200">
        <v>11</v>
      </c>
      <c r="I83" s="201"/>
      <c r="J83" s="196"/>
      <c r="K83" s="196"/>
      <c r="L83" s="202"/>
      <c r="M83" s="203"/>
      <c r="N83" s="204"/>
      <c r="O83" s="204"/>
      <c r="P83" s="204"/>
      <c r="Q83" s="204"/>
      <c r="R83" s="204"/>
      <c r="S83" s="204"/>
      <c r="T83" s="205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T83" s="206" t="s">
        <v>117</v>
      </c>
      <c r="AU83" s="206" t="s">
        <v>69</v>
      </c>
      <c r="AV83" s="11" t="s">
        <v>79</v>
      </c>
      <c r="AW83" s="11" t="s">
        <v>31</v>
      </c>
      <c r="AX83" s="11" t="s">
        <v>69</v>
      </c>
      <c r="AY83" s="206" t="s">
        <v>111</v>
      </c>
    </row>
    <row r="84" s="12" customFormat="1">
      <c r="A84" s="12"/>
      <c r="B84" s="207"/>
      <c r="C84" s="208"/>
      <c r="D84" s="197" t="s">
        <v>117</v>
      </c>
      <c r="E84" s="209" t="s">
        <v>19</v>
      </c>
      <c r="F84" s="210" t="s">
        <v>119</v>
      </c>
      <c r="G84" s="208"/>
      <c r="H84" s="209" t="s">
        <v>19</v>
      </c>
      <c r="I84" s="211"/>
      <c r="J84" s="208"/>
      <c r="K84" s="208"/>
      <c r="L84" s="212"/>
      <c r="M84" s="213"/>
      <c r="N84" s="214"/>
      <c r="O84" s="214"/>
      <c r="P84" s="214"/>
      <c r="Q84" s="214"/>
      <c r="R84" s="214"/>
      <c r="S84" s="214"/>
      <c r="T84" s="215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T84" s="216" t="s">
        <v>117</v>
      </c>
      <c r="AU84" s="216" t="s">
        <v>69</v>
      </c>
      <c r="AV84" s="12" t="s">
        <v>77</v>
      </c>
      <c r="AW84" s="12" t="s">
        <v>31</v>
      </c>
      <c r="AX84" s="12" t="s">
        <v>69</v>
      </c>
      <c r="AY84" s="216" t="s">
        <v>111</v>
      </c>
    </row>
    <row r="85" s="11" customFormat="1">
      <c r="A85" s="11"/>
      <c r="B85" s="195"/>
      <c r="C85" s="196"/>
      <c r="D85" s="197" t="s">
        <v>117</v>
      </c>
      <c r="E85" s="198" t="s">
        <v>19</v>
      </c>
      <c r="F85" s="199" t="s">
        <v>120</v>
      </c>
      <c r="G85" s="196"/>
      <c r="H85" s="200">
        <v>30</v>
      </c>
      <c r="I85" s="201"/>
      <c r="J85" s="196"/>
      <c r="K85" s="196"/>
      <c r="L85" s="202"/>
      <c r="M85" s="203"/>
      <c r="N85" s="204"/>
      <c r="O85" s="204"/>
      <c r="P85" s="204"/>
      <c r="Q85" s="204"/>
      <c r="R85" s="204"/>
      <c r="S85" s="204"/>
      <c r="T85" s="205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T85" s="206" t="s">
        <v>117</v>
      </c>
      <c r="AU85" s="206" t="s">
        <v>69</v>
      </c>
      <c r="AV85" s="11" t="s">
        <v>79</v>
      </c>
      <c r="AW85" s="11" t="s">
        <v>31</v>
      </c>
      <c r="AX85" s="11" t="s">
        <v>69</v>
      </c>
      <c r="AY85" s="206" t="s">
        <v>111</v>
      </c>
    </row>
    <row r="86" s="12" customFormat="1">
      <c r="A86" s="12"/>
      <c r="B86" s="207"/>
      <c r="C86" s="208"/>
      <c r="D86" s="197" t="s">
        <v>117</v>
      </c>
      <c r="E86" s="209" t="s">
        <v>19</v>
      </c>
      <c r="F86" s="210" t="s">
        <v>121</v>
      </c>
      <c r="G86" s="208"/>
      <c r="H86" s="209" t="s">
        <v>19</v>
      </c>
      <c r="I86" s="211"/>
      <c r="J86" s="208"/>
      <c r="K86" s="208"/>
      <c r="L86" s="212"/>
      <c r="M86" s="213"/>
      <c r="N86" s="214"/>
      <c r="O86" s="214"/>
      <c r="P86" s="214"/>
      <c r="Q86" s="214"/>
      <c r="R86" s="214"/>
      <c r="S86" s="214"/>
      <c r="T86" s="215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T86" s="216" t="s">
        <v>117</v>
      </c>
      <c r="AU86" s="216" t="s">
        <v>69</v>
      </c>
      <c r="AV86" s="12" t="s">
        <v>77</v>
      </c>
      <c r="AW86" s="12" t="s">
        <v>31</v>
      </c>
      <c r="AX86" s="12" t="s">
        <v>69</v>
      </c>
      <c r="AY86" s="216" t="s">
        <v>111</v>
      </c>
    </row>
    <row r="87" s="11" customFormat="1">
      <c r="A87" s="11"/>
      <c r="B87" s="195"/>
      <c r="C87" s="196"/>
      <c r="D87" s="197" t="s">
        <v>117</v>
      </c>
      <c r="E87" s="198" t="s">
        <v>19</v>
      </c>
      <c r="F87" s="199" t="s">
        <v>110</v>
      </c>
      <c r="G87" s="196"/>
      <c r="H87" s="200">
        <v>4</v>
      </c>
      <c r="I87" s="201"/>
      <c r="J87" s="196"/>
      <c r="K87" s="196"/>
      <c r="L87" s="202"/>
      <c r="M87" s="203"/>
      <c r="N87" s="204"/>
      <c r="O87" s="204"/>
      <c r="P87" s="204"/>
      <c r="Q87" s="204"/>
      <c r="R87" s="204"/>
      <c r="S87" s="204"/>
      <c r="T87" s="205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T87" s="206" t="s">
        <v>117</v>
      </c>
      <c r="AU87" s="206" t="s">
        <v>69</v>
      </c>
      <c r="AV87" s="11" t="s">
        <v>79</v>
      </c>
      <c r="AW87" s="11" t="s">
        <v>31</v>
      </c>
      <c r="AX87" s="11" t="s">
        <v>69</v>
      </c>
      <c r="AY87" s="206" t="s">
        <v>111</v>
      </c>
    </row>
    <row r="88" s="12" customFormat="1">
      <c r="A88" s="12"/>
      <c r="B88" s="207"/>
      <c r="C88" s="208"/>
      <c r="D88" s="197" t="s">
        <v>117</v>
      </c>
      <c r="E88" s="209" t="s">
        <v>19</v>
      </c>
      <c r="F88" s="210" t="s">
        <v>122</v>
      </c>
      <c r="G88" s="208"/>
      <c r="H88" s="209" t="s">
        <v>19</v>
      </c>
      <c r="I88" s="211"/>
      <c r="J88" s="208"/>
      <c r="K88" s="208"/>
      <c r="L88" s="212"/>
      <c r="M88" s="213"/>
      <c r="N88" s="214"/>
      <c r="O88" s="214"/>
      <c r="P88" s="214"/>
      <c r="Q88" s="214"/>
      <c r="R88" s="214"/>
      <c r="S88" s="214"/>
      <c r="T88" s="215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T88" s="216" t="s">
        <v>117</v>
      </c>
      <c r="AU88" s="216" t="s">
        <v>69</v>
      </c>
      <c r="AV88" s="12" t="s">
        <v>77</v>
      </c>
      <c r="AW88" s="12" t="s">
        <v>31</v>
      </c>
      <c r="AX88" s="12" t="s">
        <v>69</v>
      </c>
      <c r="AY88" s="216" t="s">
        <v>111</v>
      </c>
    </row>
    <row r="89" s="13" customFormat="1">
      <c r="A89" s="13"/>
      <c r="B89" s="217"/>
      <c r="C89" s="218"/>
      <c r="D89" s="197" t="s">
        <v>117</v>
      </c>
      <c r="E89" s="219" t="s">
        <v>19</v>
      </c>
      <c r="F89" s="220" t="s">
        <v>123</v>
      </c>
      <c r="G89" s="218"/>
      <c r="H89" s="221">
        <v>45</v>
      </c>
      <c r="I89" s="222"/>
      <c r="J89" s="218"/>
      <c r="K89" s="218"/>
      <c r="L89" s="223"/>
      <c r="M89" s="224"/>
      <c r="N89" s="225"/>
      <c r="O89" s="225"/>
      <c r="P89" s="225"/>
      <c r="Q89" s="225"/>
      <c r="R89" s="225"/>
      <c r="S89" s="225"/>
      <c r="T89" s="226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27" t="s">
        <v>117</v>
      </c>
      <c r="AU89" s="227" t="s">
        <v>69</v>
      </c>
      <c r="AV89" s="13" t="s">
        <v>110</v>
      </c>
      <c r="AW89" s="13" t="s">
        <v>31</v>
      </c>
      <c r="AX89" s="13" t="s">
        <v>77</v>
      </c>
      <c r="AY89" s="227" t="s">
        <v>111</v>
      </c>
    </row>
    <row r="90" s="2" customFormat="1" ht="16.5" customHeight="1">
      <c r="A90" s="38"/>
      <c r="B90" s="39"/>
      <c r="C90" s="182" t="s">
        <v>124</v>
      </c>
      <c r="D90" s="182" t="s">
        <v>105</v>
      </c>
      <c r="E90" s="183" t="s">
        <v>125</v>
      </c>
      <c r="F90" s="184" t="s">
        <v>126</v>
      </c>
      <c r="G90" s="185" t="s">
        <v>127</v>
      </c>
      <c r="H90" s="186">
        <v>22</v>
      </c>
      <c r="I90" s="187"/>
      <c r="J90" s="188">
        <f>ROUND(I90*H90,2)</f>
        <v>0</v>
      </c>
      <c r="K90" s="184" t="s">
        <v>109</v>
      </c>
      <c r="L90" s="44"/>
      <c r="M90" s="189" t="s">
        <v>19</v>
      </c>
      <c r="N90" s="190" t="s">
        <v>40</v>
      </c>
      <c r="O90" s="84"/>
      <c r="P90" s="191">
        <f>O90*H90</f>
        <v>0</v>
      </c>
      <c r="Q90" s="191">
        <v>0</v>
      </c>
      <c r="R90" s="191">
        <f>Q90*H90</f>
        <v>0</v>
      </c>
      <c r="S90" s="191">
        <v>0</v>
      </c>
      <c r="T90" s="192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193" t="s">
        <v>110</v>
      </c>
      <c r="AT90" s="193" t="s">
        <v>105</v>
      </c>
      <c r="AU90" s="193" t="s">
        <v>69</v>
      </c>
      <c r="AY90" s="17" t="s">
        <v>111</v>
      </c>
      <c r="BE90" s="194">
        <f>IF(N90="základní",J90,0)</f>
        <v>0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17" t="s">
        <v>77</v>
      </c>
      <c r="BK90" s="194">
        <f>ROUND(I90*H90,2)</f>
        <v>0</v>
      </c>
      <c r="BL90" s="17" t="s">
        <v>110</v>
      </c>
      <c r="BM90" s="193" t="s">
        <v>128</v>
      </c>
    </row>
    <row r="91" s="11" customFormat="1">
      <c r="A91" s="11"/>
      <c r="B91" s="195"/>
      <c r="C91" s="196"/>
      <c r="D91" s="197" t="s">
        <v>117</v>
      </c>
      <c r="E91" s="198" t="s">
        <v>19</v>
      </c>
      <c r="F91" s="199" t="s">
        <v>129</v>
      </c>
      <c r="G91" s="196"/>
      <c r="H91" s="200">
        <v>9</v>
      </c>
      <c r="I91" s="201"/>
      <c r="J91" s="196"/>
      <c r="K91" s="196"/>
      <c r="L91" s="202"/>
      <c r="M91" s="203"/>
      <c r="N91" s="204"/>
      <c r="O91" s="204"/>
      <c r="P91" s="204"/>
      <c r="Q91" s="204"/>
      <c r="R91" s="204"/>
      <c r="S91" s="204"/>
      <c r="T91" s="205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T91" s="206" t="s">
        <v>117</v>
      </c>
      <c r="AU91" s="206" t="s">
        <v>69</v>
      </c>
      <c r="AV91" s="11" t="s">
        <v>79</v>
      </c>
      <c r="AW91" s="11" t="s">
        <v>31</v>
      </c>
      <c r="AX91" s="11" t="s">
        <v>69</v>
      </c>
      <c r="AY91" s="206" t="s">
        <v>111</v>
      </c>
    </row>
    <row r="92" s="12" customFormat="1">
      <c r="A92" s="12"/>
      <c r="B92" s="207"/>
      <c r="C92" s="208"/>
      <c r="D92" s="197" t="s">
        <v>117</v>
      </c>
      <c r="E92" s="209" t="s">
        <v>19</v>
      </c>
      <c r="F92" s="210" t="s">
        <v>130</v>
      </c>
      <c r="G92" s="208"/>
      <c r="H92" s="209" t="s">
        <v>19</v>
      </c>
      <c r="I92" s="211"/>
      <c r="J92" s="208"/>
      <c r="K92" s="208"/>
      <c r="L92" s="212"/>
      <c r="M92" s="213"/>
      <c r="N92" s="214"/>
      <c r="O92" s="214"/>
      <c r="P92" s="214"/>
      <c r="Q92" s="214"/>
      <c r="R92" s="214"/>
      <c r="S92" s="214"/>
      <c r="T92" s="215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T92" s="216" t="s">
        <v>117</v>
      </c>
      <c r="AU92" s="216" t="s">
        <v>69</v>
      </c>
      <c r="AV92" s="12" t="s">
        <v>77</v>
      </c>
      <c r="AW92" s="12" t="s">
        <v>31</v>
      </c>
      <c r="AX92" s="12" t="s">
        <v>69</v>
      </c>
      <c r="AY92" s="216" t="s">
        <v>111</v>
      </c>
    </row>
    <row r="93" s="11" customFormat="1">
      <c r="A93" s="11"/>
      <c r="B93" s="195"/>
      <c r="C93" s="196"/>
      <c r="D93" s="197" t="s">
        <v>117</v>
      </c>
      <c r="E93" s="198" t="s">
        <v>19</v>
      </c>
      <c r="F93" s="199" t="s">
        <v>131</v>
      </c>
      <c r="G93" s="196"/>
      <c r="H93" s="200">
        <v>13</v>
      </c>
      <c r="I93" s="201"/>
      <c r="J93" s="196"/>
      <c r="K93" s="196"/>
      <c r="L93" s="202"/>
      <c r="M93" s="203"/>
      <c r="N93" s="204"/>
      <c r="O93" s="204"/>
      <c r="P93" s="204"/>
      <c r="Q93" s="204"/>
      <c r="R93" s="204"/>
      <c r="S93" s="204"/>
      <c r="T93" s="205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T93" s="206" t="s">
        <v>117</v>
      </c>
      <c r="AU93" s="206" t="s">
        <v>69</v>
      </c>
      <c r="AV93" s="11" t="s">
        <v>79</v>
      </c>
      <c r="AW93" s="11" t="s">
        <v>31</v>
      </c>
      <c r="AX93" s="11" t="s">
        <v>69</v>
      </c>
      <c r="AY93" s="206" t="s">
        <v>111</v>
      </c>
    </row>
    <row r="94" s="12" customFormat="1">
      <c r="A94" s="12"/>
      <c r="B94" s="207"/>
      <c r="C94" s="208"/>
      <c r="D94" s="197" t="s">
        <v>117</v>
      </c>
      <c r="E94" s="209" t="s">
        <v>19</v>
      </c>
      <c r="F94" s="210" t="s">
        <v>132</v>
      </c>
      <c r="G94" s="208"/>
      <c r="H94" s="209" t="s">
        <v>19</v>
      </c>
      <c r="I94" s="211"/>
      <c r="J94" s="208"/>
      <c r="K94" s="208"/>
      <c r="L94" s="212"/>
      <c r="M94" s="213"/>
      <c r="N94" s="214"/>
      <c r="O94" s="214"/>
      <c r="P94" s="214"/>
      <c r="Q94" s="214"/>
      <c r="R94" s="214"/>
      <c r="S94" s="214"/>
      <c r="T94" s="215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T94" s="216" t="s">
        <v>117</v>
      </c>
      <c r="AU94" s="216" t="s">
        <v>69</v>
      </c>
      <c r="AV94" s="12" t="s">
        <v>77</v>
      </c>
      <c r="AW94" s="12" t="s">
        <v>31</v>
      </c>
      <c r="AX94" s="12" t="s">
        <v>69</v>
      </c>
      <c r="AY94" s="216" t="s">
        <v>111</v>
      </c>
    </row>
    <row r="95" s="13" customFormat="1">
      <c r="A95" s="13"/>
      <c r="B95" s="217"/>
      <c r="C95" s="218"/>
      <c r="D95" s="197" t="s">
        <v>117</v>
      </c>
      <c r="E95" s="219" t="s">
        <v>19</v>
      </c>
      <c r="F95" s="220" t="s">
        <v>123</v>
      </c>
      <c r="G95" s="218"/>
      <c r="H95" s="221">
        <v>22</v>
      </c>
      <c r="I95" s="222"/>
      <c r="J95" s="218"/>
      <c r="K95" s="218"/>
      <c r="L95" s="223"/>
      <c r="M95" s="224"/>
      <c r="N95" s="225"/>
      <c r="O95" s="225"/>
      <c r="P95" s="225"/>
      <c r="Q95" s="225"/>
      <c r="R95" s="225"/>
      <c r="S95" s="225"/>
      <c r="T95" s="22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27" t="s">
        <v>117</v>
      </c>
      <c r="AU95" s="227" t="s">
        <v>69</v>
      </c>
      <c r="AV95" s="13" t="s">
        <v>110</v>
      </c>
      <c r="AW95" s="13" t="s">
        <v>31</v>
      </c>
      <c r="AX95" s="13" t="s">
        <v>77</v>
      </c>
      <c r="AY95" s="227" t="s">
        <v>111</v>
      </c>
    </row>
    <row r="96" s="2" customFormat="1" ht="16.5" customHeight="1">
      <c r="A96" s="38"/>
      <c r="B96" s="39"/>
      <c r="C96" s="182" t="s">
        <v>110</v>
      </c>
      <c r="D96" s="182" t="s">
        <v>105</v>
      </c>
      <c r="E96" s="183" t="s">
        <v>133</v>
      </c>
      <c r="F96" s="184" t="s">
        <v>134</v>
      </c>
      <c r="G96" s="185" t="s">
        <v>108</v>
      </c>
      <c r="H96" s="186">
        <v>50</v>
      </c>
      <c r="I96" s="187"/>
      <c r="J96" s="188">
        <f>ROUND(I96*H96,2)</f>
        <v>0</v>
      </c>
      <c r="K96" s="184" t="s">
        <v>109</v>
      </c>
      <c r="L96" s="44"/>
      <c r="M96" s="189" t="s">
        <v>19</v>
      </c>
      <c r="N96" s="190" t="s">
        <v>40</v>
      </c>
      <c r="O96" s="84"/>
      <c r="P96" s="191">
        <f>O96*H96</f>
        <v>0</v>
      </c>
      <c r="Q96" s="191">
        <v>0</v>
      </c>
      <c r="R96" s="191">
        <f>Q96*H96</f>
        <v>0</v>
      </c>
      <c r="S96" s="191">
        <v>0</v>
      </c>
      <c r="T96" s="192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193" t="s">
        <v>110</v>
      </c>
      <c r="AT96" s="193" t="s">
        <v>105</v>
      </c>
      <c r="AU96" s="193" t="s">
        <v>69</v>
      </c>
      <c r="AY96" s="17" t="s">
        <v>111</v>
      </c>
      <c r="BE96" s="194">
        <f>IF(N96="základní",J96,0)</f>
        <v>0</v>
      </c>
      <c r="BF96" s="194">
        <f>IF(N96="snížená",J96,0)</f>
        <v>0</v>
      </c>
      <c r="BG96" s="194">
        <f>IF(N96="zákl. přenesená",J96,0)</f>
        <v>0</v>
      </c>
      <c r="BH96" s="194">
        <f>IF(N96="sníž. přenesená",J96,0)</f>
        <v>0</v>
      </c>
      <c r="BI96" s="194">
        <f>IF(N96="nulová",J96,0)</f>
        <v>0</v>
      </c>
      <c r="BJ96" s="17" t="s">
        <v>77</v>
      </c>
      <c r="BK96" s="194">
        <f>ROUND(I96*H96,2)</f>
        <v>0</v>
      </c>
      <c r="BL96" s="17" t="s">
        <v>110</v>
      </c>
      <c r="BM96" s="193" t="s">
        <v>135</v>
      </c>
    </row>
    <row r="97" s="11" customFormat="1">
      <c r="A97" s="11"/>
      <c r="B97" s="195"/>
      <c r="C97" s="196"/>
      <c r="D97" s="197" t="s">
        <v>117</v>
      </c>
      <c r="E97" s="198" t="s">
        <v>19</v>
      </c>
      <c r="F97" s="199" t="s">
        <v>136</v>
      </c>
      <c r="G97" s="196"/>
      <c r="H97" s="200">
        <v>50</v>
      </c>
      <c r="I97" s="201"/>
      <c r="J97" s="196"/>
      <c r="K97" s="196"/>
      <c r="L97" s="202"/>
      <c r="M97" s="203"/>
      <c r="N97" s="204"/>
      <c r="O97" s="204"/>
      <c r="P97" s="204"/>
      <c r="Q97" s="204"/>
      <c r="R97" s="204"/>
      <c r="S97" s="204"/>
      <c r="T97" s="205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T97" s="206" t="s">
        <v>117</v>
      </c>
      <c r="AU97" s="206" t="s">
        <v>69</v>
      </c>
      <c r="AV97" s="11" t="s">
        <v>79</v>
      </c>
      <c r="AW97" s="11" t="s">
        <v>31</v>
      </c>
      <c r="AX97" s="11" t="s">
        <v>69</v>
      </c>
      <c r="AY97" s="206" t="s">
        <v>111</v>
      </c>
    </row>
    <row r="98" s="12" customFormat="1">
      <c r="A98" s="12"/>
      <c r="B98" s="207"/>
      <c r="C98" s="208"/>
      <c r="D98" s="197" t="s">
        <v>117</v>
      </c>
      <c r="E98" s="209" t="s">
        <v>19</v>
      </c>
      <c r="F98" s="210" t="s">
        <v>137</v>
      </c>
      <c r="G98" s="208"/>
      <c r="H98" s="209" t="s">
        <v>19</v>
      </c>
      <c r="I98" s="211"/>
      <c r="J98" s="208"/>
      <c r="K98" s="208"/>
      <c r="L98" s="212"/>
      <c r="M98" s="213"/>
      <c r="N98" s="214"/>
      <c r="O98" s="214"/>
      <c r="P98" s="214"/>
      <c r="Q98" s="214"/>
      <c r="R98" s="214"/>
      <c r="S98" s="214"/>
      <c r="T98" s="215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T98" s="216" t="s">
        <v>117</v>
      </c>
      <c r="AU98" s="216" t="s">
        <v>69</v>
      </c>
      <c r="AV98" s="12" t="s">
        <v>77</v>
      </c>
      <c r="AW98" s="12" t="s">
        <v>31</v>
      </c>
      <c r="AX98" s="12" t="s">
        <v>69</v>
      </c>
      <c r="AY98" s="216" t="s">
        <v>111</v>
      </c>
    </row>
    <row r="99" s="13" customFormat="1">
      <c r="A99" s="13"/>
      <c r="B99" s="217"/>
      <c r="C99" s="218"/>
      <c r="D99" s="197" t="s">
        <v>117</v>
      </c>
      <c r="E99" s="219" t="s">
        <v>19</v>
      </c>
      <c r="F99" s="220" t="s">
        <v>123</v>
      </c>
      <c r="G99" s="218"/>
      <c r="H99" s="221">
        <v>50</v>
      </c>
      <c r="I99" s="222"/>
      <c r="J99" s="218"/>
      <c r="K99" s="218"/>
      <c r="L99" s="223"/>
      <c r="M99" s="224"/>
      <c r="N99" s="225"/>
      <c r="O99" s="225"/>
      <c r="P99" s="225"/>
      <c r="Q99" s="225"/>
      <c r="R99" s="225"/>
      <c r="S99" s="225"/>
      <c r="T99" s="22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27" t="s">
        <v>117</v>
      </c>
      <c r="AU99" s="227" t="s">
        <v>69</v>
      </c>
      <c r="AV99" s="13" t="s">
        <v>110</v>
      </c>
      <c r="AW99" s="13" t="s">
        <v>31</v>
      </c>
      <c r="AX99" s="13" t="s">
        <v>77</v>
      </c>
      <c r="AY99" s="227" t="s">
        <v>111</v>
      </c>
    </row>
    <row r="100" s="2" customFormat="1" ht="16.5" customHeight="1">
      <c r="A100" s="38"/>
      <c r="B100" s="39"/>
      <c r="C100" s="182" t="s">
        <v>138</v>
      </c>
      <c r="D100" s="182" t="s">
        <v>105</v>
      </c>
      <c r="E100" s="183" t="s">
        <v>139</v>
      </c>
      <c r="F100" s="184" t="s">
        <v>140</v>
      </c>
      <c r="G100" s="185" t="s">
        <v>141</v>
      </c>
      <c r="H100" s="186">
        <v>130</v>
      </c>
      <c r="I100" s="187"/>
      <c r="J100" s="188">
        <f>ROUND(I100*H100,2)</f>
        <v>0</v>
      </c>
      <c r="K100" s="184" t="s">
        <v>109</v>
      </c>
      <c r="L100" s="44"/>
      <c r="M100" s="189" t="s">
        <v>19</v>
      </c>
      <c r="N100" s="190" t="s">
        <v>40</v>
      </c>
      <c r="O100" s="84"/>
      <c r="P100" s="191">
        <f>O100*H100</f>
        <v>0</v>
      </c>
      <c r="Q100" s="191">
        <v>0</v>
      </c>
      <c r="R100" s="191">
        <f>Q100*H100</f>
        <v>0</v>
      </c>
      <c r="S100" s="191">
        <v>0</v>
      </c>
      <c r="T100" s="192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193" t="s">
        <v>110</v>
      </c>
      <c r="AT100" s="193" t="s">
        <v>105</v>
      </c>
      <c r="AU100" s="193" t="s">
        <v>69</v>
      </c>
      <c r="AY100" s="17" t="s">
        <v>111</v>
      </c>
      <c r="BE100" s="194">
        <f>IF(N100="základní",J100,0)</f>
        <v>0</v>
      </c>
      <c r="BF100" s="194">
        <f>IF(N100="snížená",J100,0)</f>
        <v>0</v>
      </c>
      <c r="BG100" s="194">
        <f>IF(N100="zákl. přenesená",J100,0)</f>
        <v>0</v>
      </c>
      <c r="BH100" s="194">
        <f>IF(N100="sníž. přenesená",J100,0)</f>
        <v>0</v>
      </c>
      <c r="BI100" s="194">
        <f>IF(N100="nulová",J100,0)</f>
        <v>0</v>
      </c>
      <c r="BJ100" s="17" t="s">
        <v>77</v>
      </c>
      <c r="BK100" s="194">
        <f>ROUND(I100*H100,2)</f>
        <v>0</v>
      </c>
      <c r="BL100" s="17" t="s">
        <v>110</v>
      </c>
      <c r="BM100" s="193" t="s">
        <v>142</v>
      </c>
    </row>
    <row r="101" s="2" customFormat="1" ht="24.15" customHeight="1">
      <c r="A101" s="38"/>
      <c r="B101" s="39"/>
      <c r="C101" s="182" t="s">
        <v>143</v>
      </c>
      <c r="D101" s="182" t="s">
        <v>105</v>
      </c>
      <c r="E101" s="183" t="s">
        <v>144</v>
      </c>
      <c r="F101" s="184" t="s">
        <v>145</v>
      </c>
      <c r="G101" s="185" t="s">
        <v>141</v>
      </c>
      <c r="H101" s="186">
        <v>120</v>
      </c>
      <c r="I101" s="187"/>
      <c r="J101" s="188">
        <f>ROUND(I101*H101,2)</f>
        <v>0</v>
      </c>
      <c r="K101" s="184" t="s">
        <v>109</v>
      </c>
      <c r="L101" s="44"/>
      <c r="M101" s="189" t="s">
        <v>19</v>
      </c>
      <c r="N101" s="190" t="s">
        <v>40</v>
      </c>
      <c r="O101" s="84"/>
      <c r="P101" s="191">
        <f>O101*H101</f>
        <v>0</v>
      </c>
      <c r="Q101" s="191">
        <v>0</v>
      </c>
      <c r="R101" s="191">
        <f>Q101*H101</f>
        <v>0</v>
      </c>
      <c r="S101" s="191">
        <v>0</v>
      </c>
      <c r="T101" s="192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193" t="s">
        <v>110</v>
      </c>
      <c r="AT101" s="193" t="s">
        <v>105</v>
      </c>
      <c r="AU101" s="193" t="s">
        <v>69</v>
      </c>
      <c r="AY101" s="17" t="s">
        <v>111</v>
      </c>
      <c r="BE101" s="194">
        <f>IF(N101="základní",J101,0)</f>
        <v>0</v>
      </c>
      <c r="BF101" s="194">
        <f>IF(N101="snížená",J101,0)</f>
        <v>0</v>
      </c>
      <c r="BG101" s="194">
        <f>IF(N101="zákl. přenesená",J101,0)</f>
        <v>0</v>
      </c>
      <c r="BH101" s="194">
        <f>IF(N101="sníž. přenesená",J101,0)</f>
        <v>0</v>
      </c>
      <c r="BI101" s="194">
        <f>IF(N101="nulová",J101,0)</f>
        <v>0</v>
      </c>
      <c r="BJ101" s="17" t="s">
        <v>77</v>
      </c>
      <c r="BK101" s="194">
        <f>ROUND(I101*H101,2)</f>
        <v>0</v>
      </c>
      <c r="BL101" s="17" t="s">
        <v>110</v>
      </c>
      <c r="BM101" s="193" t="s">
        <v>146</v>
      </c>
    </row>
    <row r="102" s="2" customFormat="1" ht="21.75" customHeight="1">
      <c r="A102" s="38"/>
      <c r="B102" s="39"/>
      <c r="C102" s="182" t="s">
        <v>147</v>
      </c>
      <c r="D102" s="182" t="s">
        <v>105</v>
      </c>
      <c r="E102" s="183" t="s">
        <v>148</v>
      </c>
      <c r="F102" s="184" t="s">
        <v>149</v>
      </c>
      <c r="G102" s="185" t="s">
        <v>141</v>
      </c>
      <c r="H102" s="186">
        <v>1951</v>
      </c>
      <c r="I102" s="187"/>
      <c r="J102" s="188">
        <f>ROUND(I102*H102,2)</f>
        <v>0</v>
      </c>
      <c r="K102" s="184" t="s">
        <v>109</v>
      </c>
      <c r="L102" s="44"/>
      <c r="M102" s="189" t="s">
        <v>19</v>
      </c>
      <c r="N102" s="190" t="s">
        <v>40</v>
      </c>
      <c r="O102" s="84"/>
      <c r="P102" s="191">
        <f>O102*H102</f>
        <v>0</v>
      </c>
      <c r="Q102" s="191">
        <v>0</v>
      </c>
      <c r="R102" s="191">
        <f>Q102*H102</f>
        <v>0</v>
      </c>
      <c r="S102" s="191">
        <v>0</v>
      </c>
      <c r="T102" s="192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193" t="s">
        <v>110</v>
      </c>
      <c r="AT102" s="193" t="s">
        <v>105</v>
      </c>
      <c r="AU102" s="193" t="s">
        <v>69</v>
      </c>
      <c r="AY102" s="17" t="s">
        <v>111</v>
      </c>
      <c r="BE102" s="194">
        <f>IF(N102="základní",J102,0)</f>
        <v>0</v>
      </c>
      <c r="BF102" s="194">
        <f>IF(N102="snížená",J102,0)</f>
        <v>0</v>
      </c>
      <c r="BG102" s="194">
        <f>IF(N102="zákl. přenesená",J102,0)</f>
        <v>0</v>
      </c>
      <c r="BH102" s="194">
        <f>IF(N102="sníž. přenesená",J102,0)</f>
        <v>0</v>
      </c>
      <c r="BI102" s="194">
        <f>IF(N102="nulová",J102,0)</f>
        <v>0</v>
      </c>
      <c r="BJ102" s="17" t="s">
        <v>77</v>
      </c>
      <c r="BK102" s="194">
        <f>ROUND(I102*H102,2)</f>
        <v>0</v>
      </c>
      <c r="BL102" s="17" t="s">
        <v>110</v>
      </c>
      <c r="BM102" s="193" t="s">
        <v>150</v>
      </c>
    </row>
    <row r="103" s="11" customFormat="1">
      <c r="A103" s="11"/>
      <c r="B103" s="195"/>
      <c r="C103" s="196"/>
      <c r="D103" s="197" t="s">
        <v>117</v>
      </c>
      <c r="E103" s="198" t="s">
        <v>19</v>
      </c>
      <c r="F103" s="199" t="s">
        <v>151</v>
      </c>
      <c r="G103" s="196"/>
      <c r="H103" s="200">
        <v>270</v>
      </c>
      <c r="I103" s="201"/>
      <c r="J103" s="196"/>
      <c r="K103" s="196"/>
      <c r="L103" s="202"/>
      <c r="M103" s="203"/>
      <c r="N103" s="204"/>
      <c r="O103" s="204"/>
      <c r="P103" s="204"/>
      <c r="Q103" s="204"/>
      <c r="R103" s="204"/>
      <c r="S103" s="204"/>
      <c r="T103" s="205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T103" s="206" t="s">
        <v>117</v>
      </c>
      <c r="AU103" s="206" t="s">
        <v>69</v>
      </c>
      <c r="AV103" s="11" t="s">
        <v>79</v>
      </c>
      <c r="AW103" s="11" t="s">
        <v>31</v>
      </c>
      <c r="AX103" s="11" t="s">
        <v>69</v>
      </c>
      <c r="AY103" s="206" t="s">
        <v>111</v>
      </c>
    </row>
    <row r="104" s="12" customFormat="1">
      <c r="A104" s="12"/>
      <c r="B104" s="207"/>
      <c r="C104" s="208"/>
      <c r="D104" s="197" t="s">
        <v>117</v>
      </c>
      <c r="E104" s="209" t="s">
        <v>19</v>
      </c>
      <c r="F104" s="210" t="s">
        <v>152</v>
      </c>
      <c r="G104" s="208"/>
      <c r="H104" s="209" t="s">
        <v>19</v>
      </c>
      <c r="I104" s="211"/>
      <c r="J104" s="208"/>
      <c r="K104" s="208"/>
      <c r="L104" s="212"/>
      <c r="M104" s="213"/>
      <c r="N104" s="214"/>
      <c r="O104" s="214"/>
      <c r="P104" s="214"/>
      <c r="Q104" s="214"/>
      <c r="R104" s="214"/>
      <c r="S104" s="214"/>
      <c r="T104" s="215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T104" s="216" t="s">
        <v>117</v>
      </c>
      <c r="AU104" s="216" t="s">
        <v>69</v>
      </c>
      <c r="AV104" s="12" t="s">
        <v>77</v>
      </c>
      <c r="AW104" s="12" t="s">
        <v>31</v>
      </c>
      <c r="AX104" s="12" t="s">
        <v>69</v>
      </c>
      <c r="AY104" s="216" t="s">
        <v>111</v>
      </c>
    </row>
    <row r="105" s="11" customFormat="1">
      <c r="A105" s="11"/>
      <c r="B105" s="195"/>
      <c r="C105" s="196"/>
      <c r="D105" s="197" t="s">
        <v>117</v>
      </c>
      <c r="E105" s="198" t="s">
        <v>19</v>
      </c>
      <c r="F105" s="199" t="s">
        <v>153</v>
      </c>
      <c r="G105" s="196"/>
      <c r="H105" s="200">
        <v>75</v>
      </c>
      <c r="I105" s="201"/>
      <c r="J105" s="196"/>
      <c r="K105" s="196"/>
      <c r="L105" s="202"/>
      <c r="M105" s="203"/>
      <c r="N105" s="204"/>
      <c r="O105" s="204"/>
      <c r="P105" s="204"/>
      <c r="Q105" s="204"/>
      <c r="R105" s="204"/>
      <c r="S105" s="204"/>
      <c r="T105" s="205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T105" s="206" t="s">
        <v>117</v>
      </c>
      <c r="AU105" s="206" t="s">
        <v>69</v>
      </c>
      <c r="AV105" s="11" t="s">
        <v>79</v>
      </c>
      <c r="AW105" s="11" t="s">
        <v>31</v>
      </c>
      <c r="AX105" s="11" t="s">
        <v>69</v>
      </c>
      <c r="AY105" s="206" t="s">
        <v>111</v>
      </c>
    </row>
    <row r="106" s="12" customFormat="1">
      <c r="A106" s="12"/>
      <c r="B106" s="207"/>
      <c r="C106" s="208"/>
      <c r="D106" s="197" t="s">
        <v>117</v>
      </c>
      <c r="E106" s="209" t="s">
        <v>19</v>
      </c>
      <c r="F106" s="210" t="s">
        <v>154</v>
      </c>
      <c r="G106" s="208"/>
      <c r="H106" s="209" t="s">
        <v>19</v>
      </c>
      <c r="I106" s="211"/>
      <c r="J106" s="208"/>
      <c r="K106" s="208"/>
      <c r="L106" s="212"/>
      <c r="M106" s="213"/>
      <c r="N106" s="214"/>
      <c r="O106" s="214"/>
      <c r="P106" s="214"/>
      <c r="Q106" s="214"/>
      <c r="R106" s="214"/>
      <c r="S106" s="214"/>
      <c r="T106" s="215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T106" s="216" t="s">
        <v>117</v>
      </c>
      <c r="AU106" s="216" t="s">
        <v>69</v>
      </c>
      <c r="AV106" s="12" t="s">
        <v>77</v>
      </c>
      <c r="AW106" s="12" t="s">
        <v>31</v>
      </c>
      <c r="AX106" s="12" t="s">
        <v>69</v>
      </c>
      <c r="AY106" s="216" t="s">
        <v>111</v>
      </c>
    </row>
    <row r="107" s="11" customFormat="1">
      <c r="A107" s="11"/>
      <c r="B107" s="195"/>
      <c r="C107" s="196"/>
      <c r="D107" s="197" t="s">
        <v>117</v>
      </c>
      <c r="E107" s="198" t="s">
        <v>19</v>
      </c>
      <c r="F107" s="199" t="s">
        <v>155</v>
      </c>
      <c r="G107" s="196"/>
      <c r="H107" s="200">
        <v>95</v>
      </c>
      <c r="I107" s="201"/>
      <c r="J107" s="196"/>
      <c r="K107" s="196"/>
      <c r="L107" s="202"/>
      <c r="M107" s="203"/>
      <c r="N107" s="204"/>
      <c r="O107" s="204"/>
      <c r="P107" s="204"/>
      <c r="Q107" s="204"/>
      <c r="R107" s="204"/>
      <c r="S107" s="204"/>
      <c r="T107" s="205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T107" s="206" t="s">
        <v>117</v>
      </c>
      <c r="AU107" s="206" t="s">
        <v>69</v>
      </c>
      <c r="AV107" s="11" t="s">
        <v>79</v>
      </c>
      <c r="AW107" s="11" t="s">
        <v>31</v>
      </c>
      <c r="AX107" s="11" t="s">
        <v>69</v>
      </c>
      <c r="AY107" s="206" t="s">
        <v>111</v>
      </c>
    </row>
    <row r="108" s="12" customFormat="1">
      <c r="A108" s="12"/>
      <c r="B108" s="207"/>
      <c r="C108" s="208"/>
      <c r="D108" s="197" t="s">
        <v>117</v>
      </c>
      <c r="E108" s="209" t="s">
        <v>19</v>
      </c>
      <c r="F108" s="210" t="s">
        <v>156</v>
      </c>
      <c r="G108" s="208"/>
      <c r="H108" s="209" t="s">
        <v>19</v>
      </c>
      <c r="I108" s="211"/>
      <c r="J108" s="208"/>
      <c r="K108" s="208"/>
      <c r="L108" s="212"/>
      <c r="M108" s="213"/>
      <c r="N108" s="214"/>
      <c r="O108" s="214"/>
      <c r="P108" s="214"/>
      <c r="Q108" s="214"/>
      <c r="R108" s="214"/>
      <c r="S108" s="214"/>
      <c r="T108" s="215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T108" s="216" t="s">
        <v>117</v>
      </c>
      <c r="AU108" s="216" t="s">
        <v>69</v>
      </c>
      <c r="AV108" s="12" t="s">
        <v>77</v>
      </c>
      <c r="AW108" s="12" t="s">
        <v>31</v>
      </c>
      <c r="AX108" s="12" t="s">
        <v>69</v>
      </c>
      <c r="AY108" s="216" t="s">
        <v>111</v>
      </c>
    </row>
    <row r="109" s="11" customFormat="1">
      <c r="A109" s="11"/>
      <c r="B109" s="195"/>
      <c r="C109" s="196"/>
      <c r="D109" s="197" t="s">
        <v>117</v>
      </c>
      <c r="E109" s="198" t="s">
        <v>19</v>
      </c>
      <c r="F109" s="199" t="s">
        <v>157</v>
      </c>
      <c r="G109" s="196"/>
      <c r="H109" s="200">
        <v>117</v>
      </c>
      <c r="I109" s="201"/>
      <c r="J109" s="196"/>
      <c r="K109" s="196"/>
      <c r="L109" s="202"/>
      <c r="M109" s="203"/>
      <c r="N109" s="204"/>
      <c r="O109" s="204"/>
      <c r="P109" s="204"/>
      <c r="Q109" s="204"/>
      <c r="R109" s="204"/>
      <c r="S109" s="204"/>
      <c r="T109" s="205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T109" s="206" t="s">
        <v>117</v>
      </c>
      <c r="AU109" s="206" t="s">
        <v>69</v>
      </c>
      <c r="AV109" s="11" t="s">
        <v>79</v>
      </c>
      <c r="AW109" s="11" t="s">
        <v>31</v>
      </c>
      <c r="AX109" s="11" t="s">
        <v>69</v>
      </c>
      <c r="AY109" s="206" t="s">
        <v>111</v>
      </c>
    </row>
    <row r="110" s="12" customFormat="1">
      <c r="A110" s="12"/>
      <c r="B110" s="207"/>
      <c r="C110" s="208"/>
      <c r="D110" s="197" t="s">
        <v>117</v>
      </c>
      <c r="E110" s="209" t="s">
        <v>19</v>
      </c>
      <c r="F110" s="210" t="s">
        <v>158</v>
      </c>
      <c r="G110" s="208"/>
      <c r="H110" s="209" t="s">
        <v>19</v>
      </c>
      <c r="I110" s="211"/>
      <c r="J110" s="208"/>
      <c r="K110" s="208"/>
      <c r="L110" s="212"/>
      <c r="M110" s="213"/>
      <c r="N110" s="214"/>
      <c r="O110" s="214"/>
      <c r="P110" s="214"/>
      <c r="Q110" s="214"/>
      <c r="R110" s="214"/>
      <c r="S110" s="214"/>
      <c r="T110" s="215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T110" s="216" t="s">
        <v>117</v>
      </c>
      <c r="AU110" s="216" t="s">
        <v>69</v>
      </c>
      <c r="AV110" s="12" t="s">
        <v>77</v>
      </c>
      <c r="AW110" s="12" t="s">
        <v>31</v>
      </c>
      <c r="AX110" s="12" t="s">
        <v>69</v>
      </c>
      <c r="AY110" s="216" t="s">
        <v>111</v>
      </c>
    </row>
    <row r="111" s="11" customFormat="1">
      <c r="A111" s="11"/>
      <c r="B111" s="195"/>
      <c r="C111" s="196"/>
      <c r="D111" s="197" t="s">
        <v>117</v>
      </c>
      <c r="E111" s="198" t="s">
        <v>19</v>
      </c>
      <c r="F111" s="199" t="s">
        <v>159</v>
      </c>
      <c r="G111" s="196"/>
      <c r="H111" s="200">
        <v>78</v>
      </c>
      <c r="I111" s="201"/>
      <c r="J111" s="196"/>
      <c r="K111" s="196"/>
      <c r="L111" s="202"/>
      <c r="M111" s="203"/>
      <c r="N111" s="204"/>
      <c r="O111" s="204"/>
      <c r="P111" s="204"/>
      <c r="Q111" s="204"/>
      <c r="R111" s="204"/>
      <c r="S111" s="204"/>
      <c r="T111" s="205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T111" s="206" t="s">
        <v>117</v>
      </c>
      <c r="AU111" s="206" t="s">
        <v>69</v>
      </c>
      <c r="AV111" s="11" t="s">
        <v>79</v>
      </c>
      <c r="AW111" s="11" t="s">
        <v>31</v>
      </c>
      <c r="AX111" s="11" t="s">
        <v>69</v>
      </c>
      <c r="AY111" s="206" t="s">
        <v>111</v>
      </c>
    </row>
    <row r="112" s="12" customFormat="1">
      <c r="A112" s="12"/>
      <c r="B112" s="207"/>
      <c r="C112" s="208"/>
      <c r="D112" s="197" t="s">
        <v>117</v>
      </c>
      <c r="E112" s="209" t="s">
        <v>19</v>
      </c>
      <c r="F112" s="210" t="s">
        <v>160</v>
      </c>
      <c r="G112" s="208"/>
      <c r="H112" s="209" t="s">
        <v>19</v>
      </c>
      <c r="I112" s="211"/>
      <c r="J112" s="208"/>
      <c r="K112" s="208"/>
      <c r="L112" s="212"/>
      <c r="M112" s="213"/>
      <c r="N112" s="214"/>
      <c r="O112" s="214"/>
      <c r="P112" s="214"/>
      <c r="Q112" s="214"/>
      <c r="R112" s="214"/>
      <c r="S112" s="214"/>
      <c r="T112" s="215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T112" s="216" t="s">
        <v>117</v>
      </c>
      <c r="AU112" s="216" t="s">
        <v>69</v>
      </c>
      <c r="AV112" s="12" t="s">
        <v>77</v>
      </c>
      <c r="AW112" s="12" t="s">
        <v>31</v>
      </c>
      <c r="AX112" s="12" t="s">
        <v>69</v>
      </c>
      <c r="AY112" s="216" t="s">
        <v>111</v>
      </c>
    </row>
    <row r="113" s="11" customFormat="1">
      <c r="A113" s="11"/>
      <c r="B113" s="195"/>
      <c r="C113" s="196"/>
      <c r="D113" s="197" t="s">
        <v>117</v>
      </c>
      <c r="E113" s="198" t="s">
        <v>19</v>
      </c>
      <c r="F113" s="199" t="s">
        <v>161</v>
      </c>
      <c r="G113" s="196"/>
      <c r="H113" s="200">
        <v>1118</v>
      </c>
      <c r="I113" s="201"/>
      <c r="J113" s="196"/>
      <c r="K113" s="196"/>
      <c r="L113" s="202"/>
      <c r="M113" s="203"/>
      <c r="N113" s="204"/>
      <c r="O113" s="204"/>
      <c r="P113" s="204"/>
      <c r="Q113" s="204"/>
      <c r="R113" s="204"/>
      <c r="S113" s="204"/>
      <c r="T113" s="205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T113" s="206" t="s">
        <v>117</v>
      </c>
      <c r="AU113" s="206" t="s">
        <v>69</v>
      </c>
      <c r="AV113" s="11" t="s">
        <v>79</v>
      </c>
      <c r="AW113" s="11" t="s">
        <v>31</v>
      </c>
      <c r="AX113" s="11" t="s">
        <v>69</v>
      </c>
      <c r="AY113" s="206" t="s">
        <v>111</v>
      </c>
    </row>
    <row r="114" s="12" customFormat="1">
      <c r="A114" s="12"/>
      <c r="B114" s="207"/>
      <c r="C114" s="208"/>
      <c r="D114" s="197" t="s">
        <v>117</v>
      </c>
      <c r="E114" s="209" t="s">
        <v>19</v>
      </c>
      <c r="F114" s="210" t="s">
        <v>162</v>
      </c>
      <c r="G114" s="208"/>
      <c r="H114" s="209" t="s">
        <v>19</v>
      </c>
      <c r="I114" s="211"/>
      <c r="J114" s="208"/>
      <c r="K114" s="208"/>
      <c r="L114" s="212"/>
      <c r="M114" s="213"/>
      <c r="N114" s="214"/>
      <c r="O114" s="214"/>
      <c r="P114" s="214"/>
      <c r="Q114" s="214"/>
      <c r="R114" s="214"/>
      <c r="S114" s="214"/>
      <c r="T114" s="215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T114" s="216" t="s">
        <v>117</v>
      </c>
      <c r="AU114" s="216" t="s">
        <v>69</v>
      </c>
      <c r="AV114" s="12" t="s">
        <v>77</v>
      </c>
      <c r="AW114" s="12" t="s">
        <v>31</v>
      </c>
      <c r="AX114" s="12" t="s">
        <v>69</v>
      </c>
      <c r="AY114" s="216" t="s">
        <v>111</v>
      </c>
    </row>
    <row r="115" s="11" customFormat="1">
      <c r="A115" s="11"/>
      <c r="B115" s="195"/>
      <c r="C115" s="196"/>
      <c r="D115" s="197" t="s">
        <v>117</v>
      </c>
      <c r="E115" s="198" t="s">
        <v>19</v>
      </c>
      <c r="F115" s="199" t="s">
        <v>163</v>
      </c>
      <c r="G115" s="196"/>
      <c r="H115" s="200">
        <v>198</v>
      </c>
      <c r="I115" s="201"/>
      <c r="J115" s="196"/>
      <c r="K115" s="196"/>
      <c r="L115" s="202"/>
      <c r="M115" s="203"/>
      <c r="N115" s="204"/>
      <c r="O115" s="204"/>
      <c r="P115" s="204"/>
      <c r="Q115" s="204"/>
      <c r="R115" s="204"/>
      <c r="S115" s="204"/>
      <c r="T115" s="205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T115" s="206" t="s">
        <v>117</v>
      </c>
      <c r="AU115" s="206" t="s">
        <v>69</v>
      </c>
      <c r="AV115" s="11" t="s">
        <v>79</v>
      </c>
      <c r="AW115" s="11" t="s">
        <v>31</v>
      </c>
      <c r="AX115" s="11" t="s">
        <v>69</v>
      </c>
      <c r="AY115" s="206" t="s">
        <v>111</v>
      </c>
    </row>
    <row r="116" s="12" customFormat="1">
      <c r="A116" s="12"/>
      <c r="B116" s="207"/>
      <c r="C116" s="208"/>
      <c r="D116" s="197" t="s">
        <v>117</v>
      </c>
      <c r="E116" s="209" t="s">
        <v>19</v>
      </c>
      <c r="F116" s="210" t="s">
        <v>164</v>
      </c>
      <c r="G116" s="208"/>
      <c r="H116" s="209" t="s">
        <v>19</v>
      </c>
      <c r="I116" s="211"/>
      <c r="J116" s="208"/>
      <c r="K116" s="208"/>
      <c r="L116" s="212"/>
      <c r="M116" s="213"/>
      <c r="N116" s="214"/>
      <c r="O116" s="214"/>
      <c r="P116" s="214"/>
      <c r="Q116" s="214"/>
      <c r="R116" s="214"/>
      <c r="S116" s="214"/>
      <c r="T116" s="215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T116" s="216" t="s">
        <v>117</v>
      </c>
      <c r="AU116" s="216" t="s">
        <v>69</v>
      </c>
      <c r="AV116" s="12" t="s">
        <v>77</v>
      </c>
      <c r="AW116" s="12" t="s">
        <v>31</v>
      </c>
      <c r="AX116" s="12" t="s">
        <v>69</v>
      </c>
      <c r="AY116" s="216" t="s">
        <v>111</v>
      </c>
    </row>
    <row r="117" s="13" customFormat="1">
      <c r="A117" s="13"/>
      <c r="B117" s="217"/>
      <c r="C117" s="218"/>
      <c r="D117" s="197" t="s">
        <v>117</v>
      </c>
      <c r="E117" s="219" t="s">
        <v>19</v>
      </c>
      <c r="F117" s="220" t="s">
        <v>123</v>
      </c>
      <c r="G117" s="218"/>
      <c r="H117" s="221">
        <v>1951</v>
      </c>
      <c r="I117" s="222"/>
      <c r="J117" s="218"/>
      <c r="K117" s="218"/>
      <c r="L117" s="223"/>
      <c r="M117" s="224"/>
      <c r="N117" s="225"/>
      <c r="O117" s="225"/>
      <c r="P117" s="225"/>
      <c r="Q117" s="225"/>
      <c r="R117" s="225"/>
      <c r="S117" s="225"/>
      <c r="T117" s="22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27" t="s">
        <v>117</v>
      </c>
      <c r="AU117" s="227" t="s">
        <v>69</v>
      </c>
      <c r="AV117" s="13" t="s">
        <v>110</v>
      </c>
      <c r="AW117" s="13" t="s">
        <v>31</v>
      </c>
      <c r="AX117" s="13" t="s">
        <v>77</v>
      </c>
      <c r="AY117" s="227" t="s">
        <v>111</v>
      </c>
    </row>
    <row r="118" s="2" customFormat="1" ht="21.75" customHeight="1">
      <c r="A118" s="38"/>
      <c r="B118" s="39"/>
      <c r="C118" s="182" t="s">
        <v>165</v>
      </c>
      <c r="D118" s="182" t="s">
        <v>105</v>
      </c>
      <c r="E118" s="183" t="s">
        <v>166</v>
      </c>
      <c r="F118" s="184" t="s">
        <v>167</v>
      </c>
      <c r="G118" s="185" t="s">
        <v>168</v>
      </c>
      <c r="H118" s="186">
        <v>10</v>
      </c>
      <c r="I118" s="187"/>
      <c r="J118" s="188">
        <f>ROUND(I118*H118,2)</f>
        <v>0</v>
      </c>
      <c r="K118" s="184" t="s">
        <v>109</v>
      </c>
      <c r="L118" s="44"/>
      <c r="M118" s="189" t="s">
        <v>19</v>
      </c>
      <c r="N118" s="190" t="s">
        <v>40</v>
      </c>
      <c r="O118" s="84"/>
      <c r="P118" s="191">
        <f>O118*H118</f>
        <v>0</v>
      </c>
      <c r="Q118" s="191">
        <v>0</v>
      </c>
      <c r="R118" s="191">
        <f>Q118*H118</f>
        <v>0</v>
      </c>
      <c r="S118" s="191">
        <v>0</v>
      </c>
      <c r="T118" s="192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193" t="s">
        <v>115</v>
      </c>
      <c r="AT118" s="193" t="s">
        <v>105</v>
      </c>
      <c r="AU118" s="193" t="s">
        <v>69</v>
      </c>
      <c r="AY118" s="17" t="s">
        <v>111</v>
      </c>
      <c r="BE118" s="194">
        <f>IF(N118="základní",J118,0)</f>
        <v>0</v>
      </c>
      <c r="BF118" s="194">
        <f>IF(N118="snížená",J118,0)</f>
        <v>0</v>
      </c>
      <c r="BG118" s="194">
        <f>IF(N118="zákl. přenesená",J118,0)</f>
        <v>0</v>
      </c>
      <c r="BH118" s="194">
        <f>IF(N118="sníž. přenesená",J118,0)</f>
        <v>0</v>
      </c>
      <c r="BI118" s="194">
        <f>IF(N118="nulová",J118,0)</f>
        <v>0</v>
      </c>
      <c r="BJ118" s="17" t="s">
        <v>77</v>
      </c>
      <c r="BK118" s="194">
        <f>ROUND(I118*H118,2)</f>
        <v>0</v>
      </c>
      <c r="BL118" s="17" t="s">
        <v>115</v>
      </c>
      <c r="BM118" s="193" t="s">
        <v>169</v>
      </c>
    </row>
    <row r="119" s="2" customFormat="1">
      <c r="A119" s="38"/>
      <c r="B119" s="39"/>
      <c r="C119" s="40"/>
      <c r="D119" s="197" t="s">
        <v>170</v>
      </c>
      <c r="E119" s="40"/>
      <c r="F119" s="228" t="s">
        <v>171</v>
      </c>
      <c r="G119" s="40"/>
      <c r="H119" s="40"/>
      <c r="I119" s="229"/>
      <c r="J119" s="40"/>
      <c r="K119" s="40"/>
      <c r="L119" s="44"/>
      <c r="M119" s="230"/>
      <c r="N119" s="23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170</v>
      </c>
      <c r="AU119" s="17" t="s">
        <v>69</v>
      </c>
    </row>
    <row r="120" s="2" customFormat="1" ht="24.15" customHeight="1">
      <c r="A120" s="38"/>
      <c r="B120" s="39"/>
      <c r="C120" s="182" t="s">
        <v>129</v>
      </c>
      <c r="D120" s="182" t="s">
        <v>105</v>
      </c>
      <c r="E120" s="183" t="s">
        <v>172</v>
      </c>
      <c r="F120" s="184" t="s">
        <v>173</v>
      </c>
      <c r="G120" s="185" t="s">
        <v>108</v>
      </c>
      <c r="H120" s="186">
        <v>1</v>
      </c>
      <c r="I120" s="187"/>
      <c r="J120" s="188">
        <f>ROUND(I120*H120,2)</f>
        <v>0</v>
      </c>
      <c r="K120" s="184" t="s">
        <v>109</v>
      </c>
      <c r="L120" s="44"/>
      <c r="M120" s="189" t="s">
        <v>19</v>
      </c>
      <c r="N120" s="190" t="s">
        <v>40</v>
      </c>
      <c r="O120" s="84"/>
      <c r="P120" s="191">
        <f>O120*H120</f>
        <v>0</v>
      </c>
      <c r="Q120" s="191">
        <v>0</v>
      </c>
      <c r="R120" s="191">
        <f>Q120*H120</f>
        <v>0</v>
      </c>
      <c r="S120" s="191">
        <v>0</v>
      </c>
      <c r="T120" s="192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193" t="s">
        <v>110</v>
      </c>
      <c r="AT120" s="193" t="s">
        <v>105</v>
      </c>
      <c r="AU120" s="193" t="s">
        <v>69</v>
      </c>
      <c r="AY120" s="17" t="s">
        <v>111</v>
      </c>
      <c r="BE120" s="194">
        <f>IF(N120="základní",J120,0)</f>
        <v>0</v>
      </c>
      <c r="BF120" s="194">
        <f>IF(N120="snížená",J120,0)</f>
        <v>0</v>
      </c>
      <c r="BG120" s="194">
        <f>IF(N120="zákl. přenesená",J120,0)</f>
        <v>0</v>
      </c>
      <c r="BH120" s="194">
        <f>IF(N120="sníž. přenesená",J120,0)</f>
        <v>0</v>
      </c>
      <c r="BI120" s="194">
        <f>IF(N120="nulová",J120,0)</f>
        <v>0</v>
      </c>
      <c r="BJ120" s="17" t="s">
        <v>77</v>
      </c>
      <c r="BK120" s="194">
        <f>ROUND(I120*H120,2)</f>
        <v>0</v>
      </c>
      <c r="BL120" s="17" t="s">
        <v>110</v>
      </c>
      <c r="BM120" s="193" t="s">
        <v>174</v>
      </c>
    </row>
    <row r="121" s="2" customFormat="1">
      <c r="A121" s="38"/>
      <c r="B121" s="39"/>
      <c r="C121" s="40"/>
      <c r="D121" s="197" t="s">
        <v>170</v>
      </c>
      <c r="E121" s="40"/>
      <c r="F121" s="228" t="s">
        <v>175</v>
      </c>
      <c r="G121" s="40"/>
      <c r="H121" s="40"/>
      <c r="I121" s="229"/>
      <c r="J121" s="40"/>
      <c r="K121" s="40"/>
      <c r="L121" s="44"/>
      <c r="M121" s="230"/>
      <c r="N121" s="23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170</v>
      </c>
      <c r="AU121" s="17" t="s">
        <v>69</v>
      </c>
    </row>
    <row r="122" s="2" customFormat="1" ht="37.8" customHeight="1">
      <c r="A122" s="38"/>
      <c r="B122" s="39"/>
      <c r="C122" s="182" t="s">
        <v>176</v>
      </c>
      <c r="D122" s="182" t="s">
        <v>105</v>
      </c>
      <c r="E122" s="183" t="s">
        <v>177</v>
      </c>
      <c r="F122" s="184" t="s">
        <v>178</v>
      </c>
      <c r="G122" s="185" t="s">
        <v>108</v>
      </c>
      <c r="H122" s="186">
        <v>1</v>
      </c>
      <c r="I122" s="187"/>
      <c r="J122" s="188">
        <f>ROUND(I122*H122,2)</f>
        <v>0</v>
      </c>
      <c r="K122" s="184" t="s">
        <v>109</v>
      </c>
      <c r="L122" s="44"/>
      <c r="M122" s="189" t="s">
        <v>19</v>
      </c>
      <c r="N122" s="190" t="s">
        <v>40</v>
      </c>
      <c r="O122" s="84"/>
      <c r="P122" s="191">
        <f>O122*H122</f>
        <v>0</v>
      </c>
      <c r="Q122" s="191">
        <v>0</v>
      </c>
      <c r="R122" s="191">
        <f>Q122*H122</f>
        <v>0</v>
      </c>
      <c r="S122" s="191">
        <v>0</v>
      </c>
      <c r="T122" s="192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193" t="s">
        <v>179</v>
      </c>
      <c r="AT122" s="193" t="s">
        <v>105</v>
      </c>
      <c r="AU122" s="193" t="s">
        <v>69</v>
      </c>
      <c r="AY122" s="17" t="s">
        <v>111</v>
      </c>
      <c r="BE122" s="194">
        <f>IF(N122="základní",J122,0)</f>
        <v>0</v>
      </c>
      <c r="BF122" s="194">
        <f>IF(N122="snížená",J122,0)</f>
        <v>0</v>
      </c>
      <c r="BG122" s="194">
        <f>IF(N122="zákl. přenesená",J122,0)</f>
        <v>0</v>
      </c>
      <c r="BH122" s="194">
        <f>IF(N122="sníž. přenesená",J122,0)</f>
        <v>0</v>
      </c>
      <c r="BI122" s="194">
        <f>IF(N122="nulová",J122,0)</f>
        <v>0</v>
      </c>
      <c r="BJ122" s="17" t="s">
        <v>77</v>
      </c>
      <c r="BK122" s="194">
        <f>ROUND(I122*H122,2)</f>
        <v>0</v>
      </c>
      <c r="BL122" s="17" t="s">
        <v>179</v>
      </c>
      <c r="BM122" s="193" t="s">
        <v>180</v>
      </c>
    </row>
    <row r="123" s="2" customFormat="1" ht="24.15" customHeight="1">
      <c r="A123" s="38"/>
      <c r="B123" s="39"/>
      <c r="C123" s="232" t="s">
        <v>118</v>
      </c>
      <c r="D123" s="232" t="s">
        <v>181</v>
      </c>
      <c r="E123" s="233" t="s">
        <v>182</v>
      </c>
      <c r="F123" s="234" t="s">
        <v>183</v>
      </c>
      <c r="G123" s="235" t="s">
        <v>108</v>
      </c>
      <c r="H123" s="236">
        <v>1</v>
      </c>
      <c r="I123" s="237"/>
      <c r="J123" s="238">
        <f>ROUND(I123*H123,2)</f>
        <v>0</v>
      </c>
      <c r="K123" s="234" t="s">
        <v>109</v>
      </c>
      <c r="L123" s="239"/>
      <c r="M123" s="240" t="s">
        <v>19</v>
      </c>
      <c r="N123" s="241" t="s">
        <v>40</v>
      </c>
      <c r="O123" s="84"/>
      <c r="P123" s="191">
        <f>O123*H123</f>
        <v>0</v>
      </c>
      <c r="Q123" s="191">
        <v>0</v>
      </c>
      <c r="R123" s="191">
        <f>Q123*H123</f>
        <v>0</v>
      </c>
      <c r="S123" s="191">
        <v>0</v>
      </c>
      <c r="T123" s="192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193" t="s">
        <v>184</v>
      </c>
      <c r="AT123" s="193" t="s">
        <v>181</v>
      </c>
      <c r="AU123" s="193" t="s">
        <v>69</v>
      </c>
      <c r="AY123" s="17" t="s">
        <v>111</v>
      </c>
      <c r="BE123" s="194">
        <f>IF(N123="základní",J123,0)</f>
        <v>0</v>
      </c>
      <c r="BF123" s="194">
        <f>IF(N123="snížená",J123,0)</f>
        <v>0</v>
      </c>
      <c r="BG123" s="194">
        <f>IF(N123="zákl. přenesená",J123,0)</f>
        <v>0</v>
      </c>
      <c r="BH123" s="194">
        <f>IF(N123="sníž. přenesená",J123,0)</f>
        <v>0</v>
      </c>
      <c r="BI123" s="194">
        <f>IF(N123="nulová",J123,0)</f>
        <v>0</v>
      </c>
      <c r="BJ123" s="17" t="s">
        <v>77</v>
      </c>
      <c r="BK123" s="194">
        <f>ROUND(I123*H123,2)</f>
        <v>0</v>
      </c>
      <c r="BL123" s="17" t="s">
        <v>179</v>
      </c>
      <c r="BM123" s="193" t="s">
        <v>185</v>
      </c>
    </row>
    <row r="124" s="2" customFormat="1">
      <c r="A124" s="38"/>
      <c r="B124" s="39"/>
      <c r="C124" s="40"/>
      <c r="D124" s="197" t="s">
        <v>170</v>
      </c>
      <c r="E124" s="40"/>
      <c r="F124" s="228" t="s">
        <v>186</v>
      </c>
      <c r="G124" s="40"/>
      <c r="H124" s="40"/>
      <c r="I124" s="229"/>
      <c r="J124" s="40"/>
      <c r="K124" s="40"/>
      <c r="L124" s="44"/>
      <c r="M124" s="230"/>
      <c r="N124" s="23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170</v>
      </c>
      <c r="AU124" s="17" t="s">
        <v>69</v>
      </c>
    </row>
    <row r="125" s="2" customFormat="1" ht="21.75" customHeight="1">
      <c r="A125" s="38"/>
      <c r="B125" s="39"/>
      <c r="C125" s="182" t="s">
        <v>187</v>
      </c>
      <c r="D125" s="182" t="s">
        <v>105</v>
      </c>
      <c r="E125" s="183" t="s">
        <v>188</v>
      </c>
      <c r="F125" s="184" t="s">
        <v>189</v>
      </c>
      <c r="G125" s="185" t="s">
        <v>108</v>
      </c>
      <c r="H125" s="186">
        <v>2</v>
      </c>
      <c r="I125" s="187"/>
      <c r="J125" s="188">
        <f>ROUND(I125*H125,2)</f>
        <v>0</v>
      </c>
      <c r="K125" s="184" t="s">
        <v>109</v>
      </c>
      <c r="L125" s="44"/>
      <c r="M125" s="189" t="s">
        <v>19</v>
      </c>
      <c r="N125" s="190" t="s">
        <v>40</v>
      </c>
      <c r="O125" s="84"/>
      <c r="P125" s="191">
        <f>O125*H125</f>
        <v>0</v>
      </c>
      <c r="Q125" s="191">
        <v>0</v>
      </c>
      <c r="R125" s="191">
        <f>Q125*H125</f>
        <v>0</v>
      </c>
      <c r="S125" s="191">
        <v>0</v>
      </c>
      <c r="T125" s="192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193" t="s">
        <v>110</v>
      </c>
      <c r="AT125" s="193" t="s">
        <v>105</v>
      </c>
      <c r="AU125" s="193" t="s">
        <v>69</v>
      </c>
      <c r="AY125" s="17" t="s">
        <v>111</v>
      </c>
      <c r="BE125" s="194">
        <f>IF(N125="základní",J125,0)</f>
        <v>0</v>
      </c>
      <c r="BF125" s="194">
        <f>IF(N125="snížená",J125,0)</f>
        <v>0</v>
      </c>
      <c r="BG125" s="194">
        <f>IF(N125="zákl. přenesená",J125,0)</f>
        <v>0</v>
      </c>
      <c r="BH125" s="194">
        <f>IF(N125="sníž. přenesená",J125,0)</f>
        <v>0</v>
      </c>
      <c r="BI125" s="194">
        <f>IF(N125="nulová",J125,0)</f>
        <v>0</v>
      </c>
      <c r="BJ125" s="17" t="s">
        <v>77</v>
      </c>
      <c r="BK125" s="194">
        <f>ROUND(I125*H125,2)</f>
        <v>0</v>
      </c>
      <c r="BL125" s="17" t="s">
        <v>110</v>
      </c>
      <c r="BM125" s="193" t="s">
        <v>190</v>
      </c>
    </row>
    <row r="126" s="2" customFormat="1" ht="24.15" customHeight="1">
      <c r="A126" s="38"/>
      <c r="B126" s="39"/>
      <c r="C126" s="232" t="s">
        <v>131</v>
      </c>
      <c r="D126" s="232" t="s">
        <v>181</v>
      </c>
      <c r="E126" s="233" t="s">
        <v>191</v>
      </c>
      <c r="F126" s="234" t="s">
        <v>192</v>
      </c>
      <c r="G126" s="235" t="s">
        <v>108</v>
      </c>
      <c r="H126" s="236">
        <v>2</v>
      </c>
      <c r="I126" s="237"/>
      <c r="J126" s="238">
        <f>ROUND(I126*H126,2)</f>
        <v>0</v>
      </c>
      <c r="K126" s="234" t="s">
        <v>109</v>
      </c>
      <c r="L126" s="239"/>
      <c r="M126" s="240" t="s">
        <v>19</v>
      </c>
      <c r="N126" s="241" t="s">
        <v>40</v>
      </c>
      <c r="O126" s="84"/>
      <c r="P126" s="191">
        <f>O126*H126</f>
        <v>0</v>
      </c>
      <c r="Q126" s="191">
        <v>0</v>
      </c>
      <c r="R126" s="191">
        <f>Q126*H126</f>
        <v>0</v>
      </c>
      <c r="S126" s="191">
        <v>0</v>
      </c>
      <c r="T126" s="192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93" t="s">
        <v>184</v>
      </c>
      <c r="AT126" s="193" t="s">
        <v>181</v>
      </c>
      <c r="AU126" s="193" t="s">
        <v>69</v>
      </c>
      <c r="AY126" s="17" t="s">
        <v>111</v>
      </c>
      <c r="BE126" s="194">
        <f>IF(N126="základní",J126,0)</f>
        <v>0</v>
      </c>
      <c r="BF126" s="194">
        <f>IF(N126="snížená",J126,0)</f>
        <v>0</v>
      </c>
      <c r="BG126" s="194">
        <f>IF(N126="zákl. přenesená",J126,0)</f>
        <v>0</v>
      </c>
      <c r="BH126" s="194">
        <f>IF(N126="sníž. přenesená",J126,0)</f>
        <v>0</v>
      </c>
      <c r="BI126" s="194">
        <f>IF(N126="nulová",J126,0)</f>
        <v>0</v>
      </c>
      <c r="BJ126" s="17" t="s">
        <v>77</v>
      </c>
      <c r="BK126" s="194">
        <f>ROUND(I126*H126,2)</f>
        <v>0</v>
      </c>
      <c r="BL126" s="17" t="s">
        <v>179</v>
      </c>
      <c r="BM126" s="193" t="s">
        <v>193</v>
      </c>
    </row>
    <row r="127" s="2" customFormat="1" ht="24.15" customHeight="1">
      <c r="A127" s="38"/>
      <c r="B127" s="39"/>
      <c r="C127" s="182" t="s">
        <v>194</v>
      </c>
      <c r="D127" s="182" t="s">
        <v>105</v>
      </c>
      <c r="E127" s="183" t="s">
        <v>195</v>
      </c>
      <c r="F127" s="184" t="s">
        <v>196</v>
      </c>
      <c r="G127" s="185" t="s">
        <v>141</v>
      </c>
      <c r="H127" s="186">
        <v>90</v>
      </c>
      <c r="I127" s="187"/>
      <c r="J127" s="188">
        <f>ROUND(I127*H127,2)</f>
        <v>0</v>
      </c>
      <c r="K127" s="184" t="s">
        <v>109</v>
      </c>
      <c r="L127" s="44"/>
      <c r="M127" s="189" t="s">
        <v>19</v>
      </c>
      <c r="N127" s="190" t="s">
        <v>40</v>
      </c>
      <c r="O127" s="84"/>
      <c r="P127" s="191">
        <f>O127*H127</f>
        <v>0</v>
      </c>
      <c r="Q127" s="191">
        <v>0</v>
      </c>
      <c r="R127" s="191">
        <f>Q127*H127</f>
        <v>0</v>
      </c>
      <c r="S127" s="191">
        <v>0</v>
      </c>
      <c r="T127" s="19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93" t="s">
        <v>179</v>
      </c>
      <c r="AT127" s="193" t="s">
        <v>105</v>
      </c>
      <c r="AU127" s="193" t="s">
        <v>69</v>
      </c>
      <c r="AY127" s="17" t="s">
        <v>111</v>
      </c>
      <c r="BE127" s="194">
        <f>IF(N127="základní",J127,0)</f>
        <v>0</v>
      </c>
      <c r="BF127" s="194">
        <f>IF(N127="snížená",J127,0)</f>
        <v>0</v>
      </c>
      <c r="BG127" s="194">
        <f>IF(N127="zákl. přenesená",J127,0)</f>
        <v>0</v>
      </c>
      <c r="BH127" s="194">
        <f>IF(N127="sníž. přenesená",J127,0)</f>
        <v>0</v>
      </c>
      <c r="BI127" s="194">
        <f>IF(N127="nulová",J127,0)</f>
        <v>0</v>
      </c>
      <c r="BJ127" s="17" t="s">
        <v>77</v>
      </c>
      <c r="BK127" s="194">
        <f>ROUND(I127*H127,2)</f>
        <v>0</v>
      </c>
      <c r="BL127" s="17" t="s">
        <v>179</v>
      </c>
      <c r="BM127" s="193" t="s">
        <v>197</v>
      </c>
    </row>
    <row r="128" s="2" customFormat="1">
      <c r="A128" s="38"/>
      <c r="B128" s="39"/>
      <c r="C128" s="40"/>
      <c r="D128" s="197" t="s">
        <v>170</v>
      </c>
      <c r="E128" s="40"/>
      <c r="F128" s="228" t="s">
        <v>198</v>
      </c>
      <c r="G128" s="40"/>
      <c r="H128" s="40"/>
      <c r="I128" s="229"/>
      <c r="J128" s="40"/>
      <c r="K128" s="40"/>
      <c r="L128" s="44"/>
      <c r="M128" s="230"/>
      <c r="N128" s="23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170</v>
      </c>
      <c r="AU128" s="17" t="s">
        <v>69</v>
      </c>
    </row>
    <row r="129" s="2" customFormat="1" ht="16.5" customHeight="1">
      <c r="A129" s="38"/>
      <c r="B129" s="39"/>
      <c r="C129" s="232" t="s">
        <v>8</v>
      </c>
      <c r="D129" s="232" t="s">
        <v>181</v>
      </c>
      <c r="E129" s="233" t="s">
        <v>199</v>
      </c>
      <c r="F129" s="234" t="s">
        <v>200</v>
      </c>
      <c r="G129" s="235" t="s">
        <v>141</v>
      </c>
      <c r="H129" s="236">
        <v>90</v>
      </c>
      <c r="I129" s="237"/>
      <c r="J129" s="238">
        <f>ROUND(I129*H129,2)</f>
        <v>0</v>
      </c>
      <c r="K129" s="234" t="s">
        <v>109</v>
      </c>
      <c r="L129" s="239"/>
      <c r="M129" s="240" t="s">
        <v>19</v>
      </c>
      <c r="N129" s="241" t="s">
        <v>40</v>
      </c>
      <c r="O129" s="84"/>
      <c r="P129" s="191">
        <f>O129*H129</f>
        <v>0</v>
      </c>
      <c r="Q129" s="191">
        <v>0</v>
      </c>
      <c r="R129" s="191">
        <f>Q129*H129</f>
        <v>0</v>
      </c>
      <c r="S129" s="191">
        <v>0</v>
      </c>
      <c r="T129" s="192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93" t="s">
        <v>115</v>
      </c>
      <c r="AT129" s="193" t="s">
        <v>181</v>
      </c>
      <c r="AU129" s="193" t="s">
        <v>69</v>
      </c>
      <c r="AY129" s="17" t="s">
        <v>111</v>
      </c>
      <c r="BE129" s="194">
        <f>IF(N129="základní",J129,0)</f>
        <v>0</v>
      </c>
      <c r="BF129" s="194">
        <f>IF(N129="snížená",J129,0)</f>
        <v>0</v>
      </c>
      <c r="BG129" s="194">
        <f>IF(N129="zákl. přenesená",J129,0)</f>
        <v>0</v>
      </c>
      <c r="BH129" s="194">
        <f>IF(N129="sníž. přenesená",J129,0)</f>
        <v>0</v>
      </c>
      <c r="BI129" s="194">
        <f>IF(N129="nulová",J129,0)</f>
        <v>0</v>
      </c>
      <c r="BJ129" s="17" t="s">
        <v>77</v>
      </c>
      <c r="BK129" s="194">
        <f>ROUND(I129*H129,2)</f>
        <v>0</v>
      </c>
      <c r="BL129" s="17" t="s">
        <v>115</v>
      </c>
      <c r="BM129" s="193" t="s">
        <v>201</v>
      </c>
    </row>
    <row r="130" s="2" customFormat="1">
      <c r="A130" s="38"/>
      <c r="B130" s="39"/>
      <c r="C130" s="40"/>
      <c r="D130" s="197" t="s">
        <v>170</v>
      </c>
      <c r="E130" s="40"/>
      <c r="F130" s="228" t="s">
        <v>202</v>
      </c>
      <c r="G130" s="40"/>
      <c r="H130" s="40"/>
      <c r="I130" s="229"/>
      <c r="J130" s="40"/>
      <c r="K130" s="40"/>
      <c r="L130" s="44"/>
      <c r="M130" s="230"/>
      <c r="N130" s="23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170</v>
      </c>
      <c r="AU130" s="17" t="s">
        <v>69</v>
      </c>
    </row>
    <row r="131" s="2" customFormat="1" ht="16.5" customHeight="1">
      <c r="A131" s="38"/>
      <c r="B131" s="39"/>
      <c r="C131" s="232" t="s">
        <v>203</v>
      </c>
      <c r="D131" s="232" t="s">
        <v>181</v>
      </c>
      <c r="E131" s="233" t="s">
        <v>204</v>
      </c>
      <c r="F131" s="234" t="s">
        <v>205</v>
      </c>
      <c r="G131" s="235" t="s">
        <v>141</v>
      </c>
      <c r="H131" s="236">
        <v>90</v>
      </c>
      <c r="I131" s="237"/>
      <c r="J131" s="238">
        <f>ROUND(I131*H131,2)</f>
        <v>0</v>
      </c>
      <c r="K131" s="234" t="s">
        <v>109</v>
      </c>
      <c r="L131" s="239"/>
      <c r="M131" s="240" t="s">
        <v>19</v>
      </c>
      <c r="N131" s="241" t="s">
        <v>40</v>
      </c>
      <c r="O131" s="84"/>
      <c r="P131" s="191">
        <f>O131*H131</f>
        <v>0</v>
      </c>
      <c r="Q131" s="191">
        <v>0</v>
      </c>
      <c r="R131" s="191">
        <f>Q131*H131</f>
        <v>0</v>
      </c>
      <c r="S131" s="191">
        <v>0</v>
      </c>
      <c r="T131" s="19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93" t="s">
        <v>115</v>
      </c>
      <c r="AT131" s="193" t="s">
        <v>181</v>
      </c>
      <c r="AU131" s="193" t="s">
        <v>69</v>
      </c>
      <c r="AY131" s="17" t="s">
        <v>111</v>
      </c>
      <c r="BE131" s="194">
        <f>IF(N131="základní",J131,0)</f>
        <v>0</v>
      </c>
      <c r="BF131" s="194">
        <f>IF(N131="snížená",J131,0)</f>
        <v>0</v>
      </c>
      <c r="BG131" s="194">
        <f>IF(N131="zákl. přenesená",J131,0)</f>
        <v>0</v>
      </c>
      <c r="BH131" s="194">
        <f>IF(N131="sníž. přenesená",J131,0)</f>
        <v>0</v>
      </c>
      <c r="BI131" s="194">
        <f>IF(N131="nulová",J131,0)</f>
        <v>0</v>
      </c>
      <c r="BJ131" s="17" t="s">
        <v>77</v>
      </c>
      <c r="BK131" s="194">
        <f>ROUND(I131*H131,2)</f>
        <v>0</v>
      </c>
      <c r="BL131" s="17" t="s">
        <v>115</v>
      </c>
      <c r="BM131" s="193" t="s">
        <v>206</v>
      </c>
    </row>
    <row r="132" s="2" customFormat="1">
      <c r="A132" s="38"/>
      <c r="B132" s="39"/>
      <c r="C132" s="40"/>
      <c r="D132" s="197" t="s">
        <v>170</v>
      </c>
      <c r="E132" s="40"/>
      <c r="F132" s="228" t="s">
        <v>202</v>
      </c>
      <c r="G132" s="40"/>
      <c r="H132" s="40"/>
      <c r="I132" s="229"/>
      <c r="J132" s="40"/>
      <c r="K132" s="40"/>
      <c r="L132" s="44"/>
      <c r="M132" s="230"/>
      <c r="N132" s="231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170</v>
      </c>
      <c r="AU132" s="17" t="s">
        <v>69</v>
      </c>
    </row>
    <row r="133" s="2" customFormat="1" ht="21.75" customHeight="1">
      <c r="A133" s="38"/>
      <c r="B133" s="39"/>
      <c r="C133" s="232" t="s">
        <v>207</v>
      </c>
      <c r="D133" s="232" t="s">
        <v>181</v>
      </c>
      <c r="E133" s="233" t="s">
        <v>208</v>
      </c>
      <c r="F133" s="234" t="s">
        <v>209</v>
      </c>
      <c r="G133" s="235" t="s">
        <v>108</v>
      </c>
      <c r="H133" s="236">
        <v>3</v>
      </c>
      <c r="I133" s="237"/>
      <c r="J133" s="238">
        <f>ROUND(I133*H133,2)</f>
        <v>0</v>
      </c>
      <c r="K133" s="234" t="s">
        <v>109</v>
      </c>
      <c r="L133" s="239"/>
      <c r="M133" s="240" t="s">
        <v>19</v>
      </c>
      <c r="N133" s="241" t="s">
        <v>40</v>
      </c>
      <c r="O133" s="84"/>
      <c r="P133" s="191">
        <f>O133*H133</f>
        <v>0</v>
      </c>
      <c r="Q133" s="191">
        <v>0</v>
      </c>
      <c r="R133" s="191">
        <f>Q133*H133</f>
        <v>0</v>
      </c>
      <c r="S133" s="191">
        <v>0</v>
      </c>
      <c r="T133" s="19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93" t="s">
        <v>115</v>
      </c>
      <c r="AT133" s="193" t="s">
        <v>181</v>
      </c>
      <c r="AU133" s="193" t="s">
        <v>69</v>
      </c>
      <c r="AY133" s="17" t="s">
        <v>111</v>
      </c>
      <c r="BE133" s="194">
        <f>IF(N133="základní",J133,0)</f>
        <v>0</v>
      </c>
      <c r="BF133" s="194">
        <f>IF(N133="snížená",J133,0)</f>
        <v>0</v>
      </c>
      <c r="BG133" s="194">
        <f>IF(N133="zákl. přenesená",J133,0)</f>
        <v>0</v>
      </c>
      <c r="BH133" s="194">
        <f>IF(N133="sníž. přenesená",J133,0)</f>
        <v>0</v>
      </c>
      <c r="BI133" s="194">
        <f>IF(N133="nulová",J133,0)</f>
        <v>0</v>
      </c>
      <c r="BJ133" s="17" t="s">
        <v>77</v>
      </c>
      <c r="BK133" s="194">
        <f>ROUND(I133*H133,2)</f>
        <v>0</v>
      </c>
      <c r="BL133" s="17" t="s">
        <v>115</v>
      </c>
      <c r="BM133" s="193" t="s">
        <v>210</v>
      </c>
    </row>
    <row r="134" s="2" customFormat="1">
      <c r="A134" s="38"/>
      <c r="B134" s="39"/>
      <c r="C134" s="40"/>
      <c r="D134" s="197" t="s">
        <v>170</v>
      </c>
      <c r="E134" s="40"/>
      <c r="F134" s="228" t="s">
        <v>202</v>
      </c>
      <c r="G134" s="40"/>
      <c r="H134" s="40"/>
      <c r="I134" s="229"/>
      <c r="J134" s="40"/>
      <c r="K134" s="40"/>
      <c r="L134" s="44"/>
      <c r="M134" s="230"/>
      <c r="N134" s="23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170</v>
      </c>
      <c r="AU134" s="17" t="s">
        <v>69</v>
      </c>
    </row>
    <row r="135" s="2" customFormat="1" ht="16.5" customHeight="1">
      <c r="A135" s="38"/>
      <c r="B135" s="39"/>
      <c r="C135" s="232" t="s">
        <v>211</v>
      </c>
      <c r="D135" s="232" t="s">
        <v>181</v>
      </c>
      <c r="E135" s="233" t="s">
        <v>212</v>
      </c>
      <c r="F135" s="234" t="s">
        <v>213</v>
      </c>
      <c r="G135" s="235" t="s">
        <v>108</v>
      </c>
      <c r="H135" s="236">
        <v>3</v>
      </c>
      <c r="I135" s="237"/>
      <c r="J135" s="238">
        <f>ROUND(I135*H135,2)</f>
        <v>0</v>
      </c>
      <c r="K135" s="234" t="s">
        <v>109</v>
      </c>
      <c r="L135" s="239"/>
      <c r="M135" s="240" t="s">
        <v>19</v>
      </c>
      <c r="N135" s="241" t="s">
        <v>40</v>
      </c>
      <c r="O135" s="84"/>
      <c r="P135" s="191">
        <f>O135*H135</f>
        <v>0</v>
      </c>
      <c r="Q135" s="191">
        <v>0</v>
      </c>
      <c r="R135" s="191">
        <f>Q135*H135</f>
        <v>0</v>
      </c>
      <c r="S135" s="191">
        <v>0</v>
      </c>
      <c r="T135" s="19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93" t="s">
        <v>115</v>
      </c>
      <c r="AT135" s="193" t="s">
        <v>181</v>
      </c>
      <c r="AU135" s="193" t="s">
        <v>69</v>
      </c>
      <c r="AY135" s="17" t="s">
        <v>111</v>
      </c>
      <c r="BE135" s="194">
        <f>IF(N135="základní",J135,0)</f>
        <v>0</v>
      </c>
      <c r="BF135" s="194">
        <f>IF(N135="snížená",J135,0)</f>
        <v>0</v>
      </c>
      <c r="BG135" s="194">
        <f>IF(N135="zákl. přenesená",J135,0)</f>
        <v>0</v>
      </c>
      <c r="BH135" s="194">
        <f>IF(N135="sníž. přenesená",J135,0)</f>
        <v>0</v>
      </c>
      <c r="BI135" s="194">
        <f>IF(N135="nulová",J135,0)</f>
        <v>0</v>
      </c>
      <c r="BJ135" s="17" t="s">
        <v>77</v>
      </c>
      <c r="BK135" s="194">
        <f>ROUND(I135*H135,2)</f>
        <v>0</v>
      </c>
      <c r="BL135" s="17" t="s">
        <v>115</v>
      </c>
      <c r="BM135" s="193" t="s">
        <v>214</v>
      </c>
    </row>
    <row r="136" s="2" customFormat="1">
      <c r="A136" s="38"/>
      <c r="B136" s="39"/>
      <c r="C136" s="40"/>
      <c r="D136" s="197" t="s">
        <v>170</v>
      </c>
      <c r="E136" s="40"/>
      <c r="F136" s="228" t="s">
        <v>202</v>
      </c>
      <c r="G136" s="40"/>
      <c r="H136" s="40"/>
      <c r="I136" s="229"/>
      <c r="J136" s="40"/>
      <c r="K136" s="40"/>
      <c r="L136" s="44"/>
      <c r="M136" s="230"/>
      <c r="N136" s="231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170</v>
      </c>
      <c r="AU136" s="17" t="s">
        <v>69</v>
      </c>
    </row>
    <row r="137" s="2" customFormat="1" ht="16.5" customHeight="1">
      <c r="A137" s="38"/>
      <c r="B137" s="39"/>
      <c r="C137" s="232" t="s">
        <v>215</v>
      </c>
      <c r="D137" s="232" t="s">
        <v>181</v>
      </c>
      <c r="E137" s="233" t="s">
        <v>216</v>
      </c>
      <c r="F137" s="234" t="s">
        <v>217</v>
      </c>
      <c r="G137" s="235" t="s">
        <v>108</v>
      </c>
      <c r="H137" s="236">
        <v>680</v>
      </c>
      <c r="I137" s="237"/>
      <c r="J137" s="238">
        <f>ROUND(I137*H137,2)</f>
        <v>0</v>
      </c>
      <c r="K137" s="234" t="s">
        <v>109</v>
      </c>
      <c r="L137" s="239"/>
      <c r="M137" s="240" t="s">
        <v>19</v>
      </c>
      <c r="N137" s="241" t="s">
        <v>40</v>
      </c>
      <c r="O137" s="84"/>
      <c r="P137" s="191">
        <f>O137*H137</f>
        <v>0</v>
      </c>
      <c r="Q137" s="191">
        <v>0</v>
      </c>
      <c r="R137" s="191">
        <f>Q137*H137</f>
        <v>0</v>
      </c>
      <c r="S137" s="191">
        <v>0</v>
      </c>
      <c r="T137" s="19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93" t="s">
        <v>184</v>
      </c>
      <c r="AT137" s="193" t="s">
        <v>181</v>
      </c>
      <c r="AU137" s="193" t="s">
        <v>69</v>
      </c>
      <c r="AY137" s="17" t="s">
        <v>111</v>
      </c>
      <c r="BE137" s="194">
        <f>IF(N137="základní",J137,0)</f>
        <v>0</v>
      </c>
      <c r="BF137" s="194">
        <f>IF(N137="snížená",J137,0)</f>
        <v>0</v>
      </c>
      <c r="BG137" s="194">
        <f>IF(N137="zákl. přenesená",J137,0)</f>
        <v>0</v>
      </c>
      <c r="BH137" s="194">
        <f>IF(N137="sníž. přenesená",J137,0)</f>
        <v>0</v>
      </c>
      <c r="BI137" s="194">
        <f>IF(N137="nulová",J137,0)</f>
        <v>0</v>
      </c>
      <c r="BJ137" s="17" t="s">
        <v>77</v>
      </c>
      <c r="BK137" s="194">
        <f>ROUND(I137*H137,2)</f>
        <v>0</v>
      </c>
      <c r="BL137" s="17" t="s">
        <v>179</v>
      </c>
      <c r="BM137" s="193" t="s">
        <v>218</v>
      </c>
    </row>
    <row r="138" s="2" customFormat="1">
      <c r="A138" s="38"/>
      <c r="B138" s="39"/>
      <c r="C138" s="40"/>
      <c r="D138" s="197" t="s">
        <v>170</v>
      </c>
      <c r="E138" s="40"/>
      <c r="F138" s="228" t="s">
        <v>202</v>
      </c>
      <c r="G138" s="40"/>
      <c r="H138" s="40"/>
      <c r="I138" s="229"/>
      <c r="J138" s="40"/>
      <c r="K138" s="40"/>
      <c r="L138" s="44"/>
      <c r="M138" s="230"/>
      <c r="N138" s="23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170</v>
      </c>
      <c r="AU138" s="17" t="s">
        <v>69</v>
      </c>
    </row>
    <row r="139" s="11" customFormat="1">
      <c r="A139" s="11"/>
      <c r="B139" s="195"/>
      <c r="C139" s="196"/>
      <c r="D139" s="197" t="s">
        <v>117</v>
      </c>
      <c r="E139" s="198" t="s">
        <v>19</v>
      </c>
      <c r="F139" s="199" t="s">
        <v>219</v>
      </c>
      <c r="G139" s="196"/>
      <c r="H139" s="200">
        <v>170</v>
      </c>
      <c r="I139" s="201"/>
      <c r="J139" s="196"/>
      <c r="K139" s="196"/>
      <c r="L139" s="202"/>
      <c r="M139" s="203"/>
      <c r="N139" s="204"/>
      <c r="O139" s="204"/>
      <c r="P139" s="204"/>
      <c r="Q139" s="204"/>
      <c r="R139" s="204"/>
      <c r="S139" s="204"/>
      <c r="T139" s="205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T139" s="206" t="s">
        <v>117</v>
      </c>
      <c r="AU139" s="206" t="s">
        <v>69</v>
      </c>
      <c r="AV139" s="11" t="s">
        <v>79</v>
      </c>
      <c r="AW139" s="11" t="s">
        <v>31</v>
      </c>
      <c r="AX139" s="11" t="s">
        <v>69</v>
      </c>
      <c r="AY139" s="206" t="s">
        <v>111</v>
      </c>
    </row>
    <row r="140" s="12" customFormat="1">
      <c r="A140" s="12"/>
      <c r="B140" s="207"/>
      <c r="C140" s="208"/>
      <c r="D140" s="197" t="s">
        <v>117</v>
      </c>
      <c r="E140" s="209" t="s">
        <v>19</v>
      </c>
      <c r="F140" s="210" t="s">
        <v>220</v>
      </c>
      <c r="G140" s="208"/>
      <c r="H140" s="209" t="s">
        <v>19</v>
      </c>
      <c r="I140" s="211"/>
      <c r="J140" s="208"/>
      <c r="K140" s="208"/>
      <c r="L140" s="212"/>
      <c r="M140" s="213"/>
      <c r="N140" s="214"/>
      <c r="O140" s="214"/>
      <c r="P140" s="214"/>
      <c r="Q140" s="214"/>
      <c r="R140" s="214"/>
      <c r="S140" s="214"/>
      <c r="T140" s="215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16" t="s">
        <v>117</v>
      </c>
      <c r="AU140" s="216" t="s">
        <v>69</v>
      </c>
      <c r="AV140" s="12" t="s">
        <v>77</v>
      </c>
      <c r="AW140" s="12" t="s">
        <v>31</v>
      </c>
      <c r="AX140" s="12" t="s">
        <v>69</v>
      </c>
      <c r="AY140" s="216" t="s">
        <v>111</v>
      </c>
    </row>
    <row r="141" s="11" customFormat="1">
      <c r="A141" s="11"/>
      <c r="B141" s="195"/>
      <c r="C141" s="196"/>
      <c r="D141" s="197" t="s">
        <v>117</v>
      </c>
      <c r="E141" s="198" t="s">
        <v>19</v>
      </c>
      <c r="F141" s="199" t="s">
        <v>221</v>
      </c>
      <c r="G141" s="196"/>
      <c r="H141" s="200">
        <v>510</v>
      </c>
      <c r="I141" s="201"/>
      <c r="J141" s="196"/>
      <c r="K141" s="196"/>
      <c r="L141" s="202"/>
      <c r="M141" s="203"/>
      <c r="N141" s="204"/>
      <c r="O141" s="204"/>
      <c r="P141" s="204"/>
      <c r="Q141" s="204"/>
      <c r="R141" s="204"/>
      <c r="S141" s="204"/>
      <c r="T141" s="205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T141" s="206" t="s">
        <v>117</v>
      </c>
      <c r="AU141" s="206" t="s">
        <v>69</v>
      </c>
      <c r="AV141" s="11" t="s">
        <v>79</v>
      </c>
      <c r="AW141" s="11" t="s">
        <v>31</v>
      </c>
      <c r="AX141" s="11" t="s">
        <v>69</v>
      </c>
      <c r="AY141" s="206" t="s">
        <v>111</v>
      </c>
    </row>
    <row r="142" s="12" customFormat="1">
      <c r="A142" s="12"/>
      <c r="B142" s="207"/>
      <c r="C142" s="208"/>
      <c r="D142" s="197" t="s">
        <v>117</v>
      </c>
      <c r="E142" s="209" t="s">
        <v>19</v>
      </c>
      <c r="F142" s="210" t="s">
        <v>222</v>
      </c>
      <c r="G142" s="208"/>
      <c r="H142" s="209" t="s">
        <v>19</v>
      </c>
      <c r="I142" s="211"/>
      <c r="J142" s="208"/>
      <c r="K142" s="208"/>
      <c r="L142" s="212"/>
      <c r="M142" s="213"/>
      <c r="N142" s="214"/>
      <c r="O142" s="214"/>
      <c r="P142" s="214"/>
      <c r="Q142" s="214"/>
      <c r="R142" s="214"/>
      <c r="S142" s="214"/>
      <c r="T142" s="215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16" t="s">
        <v>117</v>
      </c>
      <c r="AU142" s="216" t="s">
        <v>69</v>
      </c>
      <c r="AV142" s="12" t="s">
        <v>77</v>
      </c>
      <c r="AW142" s="12" t="s">
        <v>31</v>
      </c>
      <c r="AX142" s="12" t="s">
        <v>69</v>
      </c>
      <c r="AY142" s="216" t="s">
        <v>111</v>
      </c>
    </row>
    <row r="143" s="13" customFormat="1">
      <c r="A143" s="13"/>
      <c r="B143" s="217"/>
      <c r="C143" s="218"/>
      <c r="D143" s="197" t="s">
        <v>117</v>
      </c>
      <c r="E143" s="219" t="s">
        <v>19</v>
      </c>
      <c r="F143" s="220" t="s">
        <v>123</v>
      </c>
      <c r="G143" s="218"/>
      <c r="H143" s="221">
        <v>680</v>
      </c>
      <c r="I143" s="222"/>
      <c r="J143" s="218"/>
      <c r="K143" s="218"/>
      <c r="L143" s="223"/>
      <c r="M143" s="224"/>
      <c r="N143" s="225"/>
      <c r="O143" s="225"/>
      <c r="P143" s="225"/>
      <c r="Q143" s="225"/>
      <c r="R143" s="225"/>
      <c r="S143" s="225"/>
      <c r="T143" s="22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27" t="s">
        <v>117</v>
      </c>
      <c r="AU143" s="227" t="s">
        <v>69</v>
      </c>
      <c r="AV143" s="13" t="s">
        <v>110</v>
      </c>
      <c r="AW143" s="13" t="s">
        <v>31</v>
      </c>
      <c r="AX143" s="13" t="s">
        <v>77</v>
      </c>
      <c r="AY143" s="227" t="s">
        <v>111</v>
      </c>
    </row>
    <row r="144" s="2" customFormat="1" ht="16.5" customHeight="1">
      <c r="A144" s="38"/>
      <c r="B144" s="39"/>
      <c r="C144" s="182" t="s">
        <v>223</v>
      </c>
      <c r="D144" s="182" t="s">
        <v>105</v>
      </c>
      <c r="E144" s="183" t="s">
        <v>224</v>
      </c>
      <c r="F144" s="184" t="s">
        <v>225</v>
      </c>
      <c r="G144" s="185" t="s">
        <v>127</v>
      </c>
      <c r="H144" s="186">
        <v>190</v>
      </c>
      <c r="I144" s="187"/>
      <c r="J144" s="188">
        <f>ROUND(I144*H144,2)</f>
        <v>0</v>
      </c>
      <c r="K144" s="184" t="s">
        <v>109</v>
      </c>
      <c r="L144" s="44"/>
      <c r="M144" s="189" t="s">
        <v>19</v>
      </c>
      <c r="N144" s="190" t="s">
        <v>40</v>
      </c>
      <c r="O144" s="84"/>
      <c r="P144" s="191">
        <f>O144*H144</f>
        <v>0</v>
      </c>
      <c r="Q144" s="191">
        <v>0</v>
      </c>
      <c r="R144" s="191">
        <f>Q144*H144</f>
        <v>0</v>
      </c>
      <c r="S144" s="191">
        <v>0</v>
      </c>
      <c r="T144" s="19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93" t="s">
        <v>179</v>
      </c>
      <c r="AT144" s="193" t="s">
        <v>105</v>
      </c>
      <c r="AU144" s="193" t="s">
        <v>69</v>
      </c>
      <c r="AY144" s="17" t="s">
        <v>111</v>
      </c>
      <c r="BE144" s="194">
        <f>IF(N144="základní",J144,0)</f>
        <v>0</v>
      </c>
      <c r="BF144" s="194">
        <f>IF(N144="snížená",J144,0)</f>
        <v>0</v>
      </c>
      <c r="BG144" s="194">
        <f>IF(N144="zákl. přenesená",J144,0)</f>
        <v>0</v>
      </c>
      <c r="BH144" s="194">
        <f>IF(N144="sníž. přenesená",J144,0)</f>
        <v>0</v>
      </c>
      <c r="BI144" s="194">
        <f>IF(N144="nulová",J144,0)</f>
        <v>0</v>
      </c>
      <c r="BJ144" s="17" t="s">
        <v>77</v>
      </c>
      <c r="BK144" s="194">
        <f>ROUND(I144*H144,2)</f>
        <v>0</v>
      </c>
      <c r="BL144" s="17" t="s">
        <v>179</v>
      </c>
      <c r="BM144" s="193" t="s">
        <v>226</v>
      </c>
    </row>
    <row r="145" s="2" customFormat="1" ht="21.75" customHeight="1">
      <c r="A145" s="38"/>
      <c r="B145" s="39"/>
      <c r="C145" s="232" t="s">
        <v>7</v>
      </c>
      <c r="D145" s="232" t="s">
        <v>181</v>
      </c>
      <c r="E145" s="233" t="s">
        <v>227</v>
      </c>
      <c r="F145" s="234" t="s">
        <v>228</v>
      </c>
      <c r="G145" s="235" t="s">
        <v>127</v>
      </c>
      <c r="H145" s="236">
        <v>190</v>
      </c>
      <c r="I145" s="237"/>
      <c r="J145" s="238">
        <f>ROUND(I145*H145,2)</f>
        <v>0</v>
      </c>
      <c r="K145" s="234" t="s">
        <v>19</v>
      </c>
      <c r="L145" s="239"/>
      <c r="M145" s="240" t="s">
        <v>19</v>
      </c>
      <c r="N145" s="241" t="s">
        <v>40</v>
      </c>
      <c r="O145" s="84"/>
      <c r="P145" s="191">
        <f>O145*H145</f>
        <v>0</v>
      </c>
      <c r="Q145" s="191">
        <v>0</v>
      </c>
      <c r="R145" s="191">
        <f>Q145*H145</f>
        <v>0</v>
      </c>
      <c r="S145" s="191">
        <v>0</v>
      </c>
      <c r="T145" s="192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93" t="s">
        <v>229</v>
      </c>
      <c r="AT145" s="193" t="s">
        <v>181</v>
      </c>
      <c r="AU145" s="193" t="s">
        <v>69</v>
      </c>
      <c r="AY145" s="17" t="s">
        <v>111</v>
      </c>
      <c r="BE145" s="194">
        <f>IF(N145="základní",J145,0)</f>
        <v>0</v>
      </c>
      <c r="BF145" s="194">
        <f>IF(N145="snížená",J145,0)</f>
        <v>0</v>
      </c>
      <c r="BG145" s="194">
        <f>IF(N145="zákl. přenesená",J145,0)</f>
        <v>0</v>
      </c>
      <c r="BH145" s="194">
        <f>IF(N145="sníž. přenesená",J145,0)</f>
        <v>0</v>
      </c>
      <c r="BI145" s="194">
        <f>IF(N145="nulová",J145,0)</f>
        <v>0</v>
      </c>
      <c r="BJ145" s="17" t="s">
        <v>77</v>
      </c>
      <c r="BK145" s="194">
        <f>ROUND(I145*H145,2)</f>
        <v>0</v>
      </c>
      <c r="BL145" s="17" t="s">
        <v>229</v>
      </c>
      <c r="BM145" s="193" t="s">
        <v>230</v>
      </c>
    </row>
    <row r="146" s="2" customFormat="1">
      <c r="A146" s="38"/>
      <c r="B146" s="39"/>
      <c r="C146" s="40"/>
      <c r="D146" s="197" t="s">
        <v>170</v>
      </c>
      <c r="E146" s="40"/>
      <c r="F146" s="228" t="s">
        <v>231</v>
      </c>
      <c r="G146" s="40"/>
      <c r="H146" s="40"/>
      <c r="I146" s="229"/>
      <c r="J146" s="40"/>
      <c r="K146" s="40"/>
      <c r="L146" s="44"/>
      <c r="M146" s="230"/>
      <c r="N146" s="23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170</v>
      </c>
      <c r="AU146" s="17" t="s">
        <v>69</v>
      </c>
    </row>
    <row r="147" s="2" customFormat="1" ht="21.75" customHeight="1">
      <c r="A147" s="38"/>
      <c r="B147" s="39"/>
      <c r="C147" s="232" t="s">
        <v>232</v>
      </c>
      <c r="D147" s="232" t="s">
        <v>181</v>
      </c>
      <c r="E147" s="233" t="s">
        <v>233</v>
      </c>
      <c r="F147" s="234" t="s">
        <v>234</v>
      </c>
      <c r="G147" s="235" t="s">
        <v>108</v>
      </c>
      <c r="H147" s="236">
        <v>1</v>
      </c>
      <c r="I147" s="237"/>
      <c r="J147" s="238">
        <f>ROUND(I147*H147,2)</f>
        <v>0</v>
      </c>
      <c r="K147" s="234" t="s">
        <v>19</v>
      </c>
      <c r="L147" s="239"/>
      <c r="M147" s="240" t="s">
        <v>19</v>
      </c>
      <c r="N147" s="241" t="s">
        <v>40</v>
      </c>
      <c r="O147" s="84"/>
      <c r="P147" s="191">
        <f>O147*H147</f>
        <v>0</v>
      </c>
      <c r="Q147" s="191">
        <v>0</v>
      </c>
      <c r="R147" s="191">
        <f>Q147*H147</f>
        <v>0</v>
      </c>
      <c r="S147" s="191">
        <v>0</v>
      </c>
      <c r="T147" s="19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93" t="s">
        <v>229</v>
      </c>
      <c r="AT147" s="193" t="s">
        <v>181</v>
      </c>
      <c r="AU147" s="193" t="s">
        <v>69</v>
      </c>
      <c r="AY147" s="17" t="s">
        <v>111</v>
      </c>
      <c r="BE147" s="194">
        <f>IF(N147="základní",J147,0)</f>
        <v>0</v>
      </c>
      <c r="BF147" s="194">
        <f>IF(N147="snížená",J147,0)</f>
        <v>0</v>
      </c>
      <c r="BG147" s="194">
        <f>IF(N147="zákl. přenesená",J147,0)</f>
        <v>0</v>
      </c>
      <c r="BH147" s="194">
        <f>IF(N147="sníž. přenesená",J147,0)</f>
        <v>0</v>
      </c>
      <c r="BI147" s="194">
        <f>IF(N147="nulová",J147,0)</f>
        <v>0</v>
      </c>
      <c r="BJ147" s="17" t="s">
        <v>77</v>
      </c>
      <c r="BK147" s="194">
        <f>ROUND(I147*H147,2)</f>
        <v>0</v>
      </c>
      <c r="BL147" s="17" t="s">
        <v>229</v>
      </c>
      <c r="BM147" s="193" t="s">
        <v>235</v>
      </c>
    </row>
    <row r="148" s="2" customFormat="1" ht="33" customHeight="1">
      <c r="A148" s="38"/>
      <c r="B148" s="39"/>
      <c r="C148" s="182" t="s">
        <v>236</v>
      </c>
      <c r="D148" s="182" t="s">
        <v>105</v>
      </c>
      <c r="E148" s="183" t="s">
        <v>237</v>
      </c>
      <c r="F148" s="184" t="s">
        <v>238</v>
      </c>
      <c r="G148" s="185" t="s">
        <v>141</v>
      </c>
      <c r="H148" s="186">
        <v>250</v>
      </c>
      <c r="I148" s="187"/>
      <c r="J148" s="188">
        <f>ROUND(I148*H148,2)</f>
        <v>0</v>
      </c>
      <c r="K148" s="184" t="s">
        <v>109</v>
      </c>
      <c r="L148" s="44"/>
      <c r="M148" s="189" t="s">
        <v>19</v>
      </c>
      <c r="N148" s="190" t="s">
        <v>40</v>
      </c>
      <c r="O148" s="84"/>
      <c r="P148" s="191">
        <f>O148*H148</f>
        <v>0</v>
      </c>
      <c r="Q148" s="191">
        <v>0</v>
      </c>
      <c r="R148" s="191">
        <f>Q148*H148</f>
        <v>0</v>
      </c>
      <c r="S148" s="191">
        <v>0</v>
      </c>
      <c r="T148" s="192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93" t="s">
        <v>179</v>
      </c>
      <c r="AT148" s="193" t="s">
        <v>105</v>
      </c>
      <c r="AU148" s="193" t="s">
        <v>69</v>
      </c>
      <c r="AY148" s="17" t="s">
        <v>111</v>
      </c>
      <c r="BE148" s="194">
        <f>IF(N148="základní",J148,0)</f>
        <v>0</v>
      </c>
      <c r="BF148" s="194">
        <f>IF(N148="snížená",J148,0)</f>
        <v>0</v>
      </c>
      <c r="BG148" s="194">
        <f>IF(N148="zákl. přenesená",J148,0)</f>
        <v>0</v>
      </c>
      <c r="BH148" s="194">
        <f>IF(N148="sníž. přenesená",J148,0)</f>
        <v>0</v>
      </c>
      <c r="BI148" s="194">
        <f>IF(N148="nulová",J148,0)</f>
        <v>0</v>
      </c>
      <c r="BJ148" s="17" t="s">
        <v>77</v>
      </c>
      <c r="BK148" s="194">
        <f>ROUND(I148*H148,2)</f>
        <v>0</v>
      </c>
      <c r="BL148" s="17" t="s">
        <v>179</v>
      </c>
      <c r="BM148" s="193" t="s">
        <v>239</v>
      </c>
    </row>
    <row r="149" s="2" customFormat="1" ht="16.5" customHeight="1">
      <c r="A149" s="38"/>
      <c r="B149" s="39"/>
      <c r="C149" s="232" t="s">
        <v>240</v>
      </c>
      <c r="D149" s="232" t="s">
        <v>181</v>
      </c>
      <c r="E149" s="233" t="s">
        <v>241</v>
      </c>
      <c r="F149" s="234" t="s">
        <v>242</v>
      </c>
      <c r="G149" s="235" t="s">
        <v>141</v>
      </c>
      <c r="H149" s="236">
        <v>250</v>
      </c>
      <c r="I149" s="237"/>
      <c r="J149" s="238">
        <f>ROUND(I149*H149,2)</f>
        <v>0</v>
      </c>
      <c r="K149" s="234" t="s">
        <v>109</v>
      </c>
      <c r="L149" s="239"/>
      <c r="M149" s="240" t="s">
        <v>19</v>
      </c>
      <c r="N149" s="241" t="s">
        <v>40</v>
      </c>
      <c r="O149" s="84"/>
      <c r="P149" s="191">
        <f>O149*H149</f>
        <v>0</v>
      </c>
      <c r="Q149" s="191">
        <v>0</v>
      </c>
      <c r="R149" s="191">
        <f>Q149*H149</f>
        <v>0</v>
      </c>
      <c r="S149" s="191">
        <v>0</v>
      </c>
      <c r="T149" s="192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93" t="s">
        <v>184</v>
      </c>
      <c r="AT149" s="193" t="s">
        <v>181</v>
      </c>
      <c r="AU149" s="193" t="s">
        <v>69</v>
      </c>
      <c r="AY149" s="17" t="s">
        <v>111</v>
      </c>
      <c r="BE149" s="194">
        <f>IF(N149="základní",J149,0)</f>
        <v>0</v>
      </c>
      <c r="BF149" s="194">
        <f>IF(N149="snížená",J149,0)</f>
        <v>0</v>
      </c>
      <c r="BG149" s="194">
        <f>IF(N149="zákl. přenesená",J149,0)</f>
        <v>0</v>
      </c>
      <c r="BH149" s="194">
        <f>IF(N149="sníž. přenesená",J149,0)</f>
        <v>0</v>
      </c>
      <c r="BI149" s="194">
        <f>IF(N149="nulová",J149,0)</f>
        <v>0</v>
      </c>
      <c r="BJ149" s="17" t="s">
        <v>77</v>
      </c>
      <c r="BK149" s="194">
        <f>ROUND(I149*H149,2)</f>
        <v>0</v>
      </c>
      <c r="BL149" s="17" t="s">
        <v>179</v>
      </c>
      <c r="BM149" s="193" t="s">
        <v>243</v>
      </c>
    </row>
    <row r="150" s="2" customFormat="1" ht="21.75" customHeight="1">
      <c r="A150" s="38"/>
      <c r="B150" s="39"/>
      <c r="C150" s="182" t="s">
        <v>244</v>
      </c>
      <c r="D150" s="182" t="s">
        <v>105</v>
      </c>
      <c r="E150" s="183" t="s">
        <v>245</v>
      </c>
      <c r="F150" s="184" t="s">
        <v>246</v>
      </c>
      <c r="G150" s="185" t="s">
        <v>141</v>
      </c>
      <c r="H150" s="186">
        <v>693</v>
      </c>
      <c r="I150" s="187"/>
      <c r="J150" s="188">
        <f>ROUND(I150*H150,2)</f>
        <v>0</v>
      </c>
      <c r="K150" s="184" t="s">
        <v>109</v>
      </c>
      <c r="L150" s="44"/>
      <c r="M150" s="189" t="s">
        <v>19</v>
      </c>
      <c r="N150" s="190" t="s">
        <v>40</v>
      </c>
      <c r="O150" s="84"/>
      <c r="P150" s="191">
        <f>O150*H150</f>
        <v>0</v>
      </c>
      <c r="Q150" s="191">
        <v>0</v>
      </c>
      <c r="R150" s="191">
        <f>Q150*H150</f>
        <v>0</v>
      </c>
      <c r="S150" s="191">
        <v>0</v>
      </c>
      <c r="T150" s="192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93" t="s">
        <v>179</v>
      </c>
      <c r="AT150" s="193" t="s">
        <v>105</v>
      </c>
      <c r="AU150" s="193" t="s">
        <v>69</v>
      </c>
      <c r="AY150" s="17" t="s">
        <v>111</v>
      </c>
      <c r="BE150" s="194">
        <f>IF(N150="základní",J150,0)</f>
        <v>0</v>
      </c>
      <c r="BF150" s="194">
        <f>IF(N150="snížená",J150,0)</f>
        <v>0</v>
      </c>
      <c r="BG150" s="194">
        <f>IF(N150="zákl. přenesená",J150,0)</f>
        <v>0</v>
      </c>
      <c r="BH150" s="194">
        <f>IF(N150="sníž. přenesená",J150,0)</f>
        <v>0</v>
      </c>
      <c r="BI150" s="194">
        <f>IF(N150="nulová",J150,0)</f>
        <v>0</v>
      </c>
      <c r="BJ150" s="17" t="s">
        <v>77</v>
      </c>
      <c r="BK150" s="194">
        <f>ROUND(I150*H150,2)</f>
        <v>0</v>
      </c>
      <c r="BL150" s="17" t="s">
        <v>179</v>
      </c>
      <c r="BM150" s="193" t="s">
        <v>247</v>
      </c>
    </row>
    <row r="151" s="2" customFormat="1" ht="21.75" customHeight="1">
      <c r="A151" s="38"/>
      <c r="B151" s="39"/>
      <c r="C151" s="232" t="s">
        <v>248</v>
      </c>
      <c r="D151" s="232" t="s">
        <v>181</v>
      </c>
      <c r="E151" s="233" t="s">
        <v>249</v>
      </c>
      <c r="F151" s="234" t="s">
        <v>250</v>
      </c>
      <c r="G151" s="235" t="s">
        <v>141</v>
      </c>
      <c r="H151" s="236">
        <v>461</v>
      </c>
      <c r="I151" s="237"/>
      <c r="J151" s="238">
        <f>ROUND(I151*H151,2)</f>
        <v>0</v>
      </c>
      <c r="K151" s="234" t="s">
        <v>109</v>
      </c>
      <c r="L151" s="239"/>
      <c r="M151" s="240" t="s">
        <v>19</v>
      </c>
      <c r="N151" s="241" t="s">
        <v>40</v>
      </c>
      <c r="O151" s="84"/>
      <c r="P151" s="191">
        <f>O151*H151</f>
        <v>0</v>
      </c>
      <c r="Q151" s="191">
        <v>0</v>
      </c>
      <c r="R151" s="191">
        <f>Q151*H151</f>
        <v>0</v>
      </c>
      <c r="S151" s="191">
        <v>0</v>
      </c>
      <c r="T151" s="192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93" t="s">
        <v>184</v>
      </c>
      <c r="AT151" s="193" t="s">
        <v>181</v>
      </c>
      <c r="AU151" s="193" t="s">
        <v>69</v>
      </c>
      <c r="AY151" s="17" t="s">
        <v>111</v>
      </c>
      <c r="BE151" s="194">
        <f>IF(N151="základní",J151,0)</f>
        <v>0</v>
      </c>
      <c r="BF151" s="194">
        <f>IF(N151="snížená",J151,0)</f>
        <v>0</v>
      </c>
      <c r="BG151" s="194">
        <f>IF(N151="zákl. přenesená",J151,0)</f>
        <v>0</v>
      </c>
      <c r="BH151" s="194">
        <f>IF(N151="sníž. přenesená",J151,0)</f>
        <v>0</v>
      </c>
      <c r="BI151" s="194">
        <f>IF(N151="nulová",J151,0)</f>
        <v>0</v>
      </c>
      <c r="BJ151" s="17" t="s">
        <v>77</v>
      </c>
      <c r="BK151" s="194">
        <f>ROUND(I151*H151,2)</f>
        <v>0</v>
      </c>
      <c r="BL151" s="17" t="s">
        <v>179</v>
      </c>
      <c r="BM151" s="193" t="s">
        <v>251</v>
      </c>
    </row>
    <row r="152" s="11" customFormat="1">
      <c r="A152" s="11"/>
      <c r="B152" s="195"/>
      <c r="C152" s="196"/>
      <c r="D152" s="197" t="s">
        <v>117</v>
      </c>
      <c r="E152" s="198" t="s">
        <v>19</v>
      </c>
      <c r="F152" s="199" t="s">
        <v>252</v>
      </c>
      <c r="G152" s="196"/>
      <c r="H152" s="200">
        <v>55</v>
      </c>
      <c r="I152" s="201"/>
      <c r="J152" s="196"/>
      <c r="K152" s="196"/>
      <c r="L152" s="202"/>
      <c r="M152" s="203"/>
      <c r="N152" s="204"/>
      <c r="O152" s="204"/>
      <c r="P152" s="204"/>
      <c r="Q152" s="204"/>
      <c r="R152" s="204"/>
      <c r="S152" s="204"/>
      <c r="T152" s="205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T152" s="206" t="s">
        <v>117</v>
      </c>
      <c r="AU152" s="206" t="s">
        <v>69</v>
      </c>
      <c r="AV152" s="11" t="s">
        <v>79</v>
      </c>
      <c r="AW152" s="11" t="s">
        <v>31</v>
      </c>
      <c r="AX152" s="11" t="s">
        <v>69</v>
      </c>
      <c r="AY152" s="206" t="s">
        <v>111</v>
      </c>
    </row>
    <row r="153" s="12" customFormat="1">
      <c r="A153" s="12"/>
      <c r="B153" s="207"/>
      <c r="C153" s="208"/>
      <c r="D153" s="197" t="s">
        <v>117</v>
      </c>
      <c r="E153" s="209" t="s">
        <v>19</v>
      </c>
      <c r="F153" s="210" t="s">
        <v>253</v>
      </c>
      <c r="G153" s="208"/>
      <c r="H153" s="209" t="s">
        <v>19</v>
      </c>
      <c r="I153" s="211"/>
      <c r="J153" s="208"/>
      <c r="K153" s="208"/>
      <c r="L153" s="212"/>
      <c r="M153" s="213"/>
      <c r="N153" s="214"/>
      <c r="O153" s="214"/>
      <c r="P153" s="214"/>
      <c r="Q153" s="214"/>
      <c r="R153" s="214"/>
      <c r="S153" s="214"/>
      <c r="T153" s="215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16" t="s">
        <v>117</v>
      </c>
      <c r="AU153" s="216" t="s">
        <v>69</v>
      </c>
      <c r="AV153" s="12" t="s">
        <v>77</v>
      </c>
      <c r="AW153" s="12" t="s">
        <v>31</v>
      </c>
      <c r="AX153" s="12" t="s">
        <v>69</v>
      </c>
      <c r="AY153" s="216" t="s">
        <v>111</v>
      </c>
    </row>
    <row r="154" s="11" customFormat="1">
      <c r="A154" s="11"/>
      <c r="B154" s="195"/>
      <c r="C154" s="196"/>
      <c r="D154" s="197" t="s">
        <v>117</v>
      </c>
      <c r="E154" s="198" t="s">
        <v>19</v>
      </c>
      <c r="F154" s="199" t="s">
        <v>254</v>
      </c>
      <c r="G154" s="196"/>
      <c r="H154" s="200">
        <v>56</v>
      </c>
      <c r="I154" s="201"/>
      <c r="J154" s="196"/>
      <c r="K154" s="196"/>
      <c r="L154" s="202"/>
      <c r="M154" s="203"/>
      <c r="N154" s="204"/>
      <c r="O154" s="204"/>
      <c r="P154" s="204"/>
      <c r="Q154" s="204"/>
      <c r="R154" s="204"/>
      <c r="S154" s="204"/>
      <c r="T154" s="205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T154" s="206" t="s">
        <v>117</v>
      </c>
      <c r="AU154" s="206" t="s">
        <v>69</v>
      </c>
      <c r="AV154" s="11" t="s">
        <v>79</v>
      </c>
      <c r="AW154" s="11" t="s">
        <v>31</v>
      </c>
      <c r="AX154" s="11" t="s">
        <v>69</v>
      </c>
      <c r="AY154" s="206" t="s">
        <v>111</v>
      </c>
    </row>
    <row r="155" s="12" customFormat="1">
      <c r="A155" s="12"/>
      <c r="B155" s="207"/>
      <c r="C155" s="208"/>
      <c r="D155" s="197" t="s">
        <v>117</v>
      </c>
      <c r="E155" s="209" t="s">
        <v>19</v>
      </c>
      <c r="F155" s="210" t="s">
        <v>255</v>
      </c>
      <c r="G155" s="208"/>
      <c r="H155" s="209" t="s">
        <v>19</v>
      </c>
      <c r="I155" s="211"/>
      <c r="J155" s="208"/>
      <c r="K155" s="208"/>
      <c r="L155" s="212"/>
      <c r="M155" s="213"/>
      <c r="N155" s="214"/>
      <c r="O155" s="214"/>
      <c r="P155" s="214"/>
      <c r="Q155" s="214"/>
      <c r="R155" s="214"/>
      <c r="S155" s="214"/>
      <c r="T155" s="215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16" t="s">
        <v>117</v>
      </c>
      <c r="AU155" s="216" t="s">
        <v>69</v>
      </c>
      <c r="AV155" s="12" t="s">
        <v>77</v>
      </c>
      <c r="AW155" s="12" t="s">
        <v>31</v>
      </c>
      <c r="AX155" s="12" t="s">
        <v>69</v>
      </c>
      <c r="AY155" s="216" t="s">
        <v>111</v>
      </c>
    </row>
    <row r="156" s="11" customFormat="1">
      <c r="A156" s="11"/>
      <c r="B156" s="195"/>
      <c r="C156" s="196"/>
      <c r="D156" s="197" t="s">
        <v>117</v>
      </c>
      <c r="E156" s="198" t="s">
        <v>19</v>
      </c>
      <c r="F156" s="199" t="s">
        <v>256</v>
      </c>
      <c r="G156" s="196"/>
      <c r="H156" s="200">
        <v>58</v>
      </c>
      <c r="I156" s="201"/>
      <c r="J156" s="196"/>
      <c r="K156" s="196"/>
      <c r="L156" s="202"/>
      <c r="M156" s="203"/>
      <c r="N156" s="204"/>
      <c r="O156" s="204"/>
      <c r="P156" s="204"/>
      <c r="Q156" s="204"/>
      <c r="R156" s="204"/>
      <c r="S156" s="204"/>
      <c r="T156" s="205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T156" s="206" t="s">
        <v>117</v>
      </c>
      <c r="AU156" s="206" t="s">
        <v>69</v>
      </c>
      <c r="AV156" s="11" t="s">
        <v>79</v>
      </c>
      <c r="AW156" s="11" t="s">
        <v>31</v>
      </c>
      <c r="AX156" s="11" t="s">
        <v>69</v>
      </c>
      <c r="AY156" s="206" t="s">
        <v>111</v>
      </c>
    </row>
    <row r="157" s="12" customFormat="1">
      <c r="A157" s="12"/>
      <c r="B157" s="207"/>
      <c r="C157" s="208"/>
      <c r="D157" s="197" t="s">
        <v>117</v>
      </c>
      <c r="E157" s="209" t="s">
        <v>19</v>
      </c>
      <c r="F157" s="210" t="s">
        <v>257</v>
      </c>
      <c r="G157" s="208"/>
      <c r="H157" s="209" t="s">
        <v>19</v>
      </c>
      <c r="I157" s="211"/>
      <c r="J157" s="208"/>
      <c r="K157" s="208"/>
      <c r="L157" s="212"/>
      <c r="M157" s="213"/>
      <c r="N157" s="214"/>
      <c r="O157" s="214"/>
      <c r="P157" s="214"/>
      <c r="Q157" s="214"/>
      <c r="R157" s="214"/>
      <c r="S157" s="214"/>
      <c r="T157" s="215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216" t="s">
        <v>117</v>
      </c>
      <c r="AU157" s="216" t="s">
        <v>69</v>
      </c>
      <c r="AV157" s="12" t="s">
        <v>77</v>
      </c>
      <c r="AW157" s="12" t="s">
        <v>31</v>
      </c>
      <c r="AX157" s="12" t="s">
        <v>69</v>
      </c>
      <c r="AY157" s="216" t="s">
        <v>111</v>
      </c>
    </row>
    <row r="158" s="11" customFormat="1">
      <c r="A158" s="11"/>
      <c r="B158" s="195"/>
      <c r="C158" s="196"/>
      <c r="D158" s="197" t="s">
        <v>117</v>
      </c>
      <c r="E158" s="198" t="s">
        <v>19</v>
      </c>
      <c r="F158" s="199" t="s">
        <v>258</v>
      </c>
      <c r="G158" s="196"/>
      <c r="H158" s="200">
        <v>66</v>
      </c>
      <c r="I158" s="201"/>
      <c r="J158" s="196"/>
      <c r="K158" s="196"/>
      <c r="L158" s="202"/>
      <c r="M158" s="203"/>
      <c r="N158" s="204"/>
      <c r="O158" s="204"/>
      <c r="P158" s="204"/>
      <c r="Q158" s="204"/>
      <c r="R158" s="204"/>
      <c r="S158" s="204"/>
      <c r="T158" s="205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T158" s="206" t="s">
        <v>117</v>
      </c>
      <c r="AU158" s="206" t="s">
        <v>69</v>
      </c>
      <c r="AV158" s="11" t="s">
        <v>79</v>
      </c>
      <c r="AW158" s="11" t="s">
        <v>31</v>
      </c>
      <c r="AX158" s="11" t="s">
        <v>69</v>
      </c>
      <c r="AY158" s="206" t="s">
        <v>111</v>
      </c>
    </row>
    <row r="159" s="12" customFormat="1">
      <c r="A159" s="12"/>
      <c r="B159" s="207"/>
      <c r="C159" s="208"/>
      <c r="D159" s="197" t="s">
        <v>117</v>
      </c>
      <c r="E159" s="209" t="s">
        <v>19</v>
      </c>
      <c r="F159" s="210" t="s">
        <v>259</v>
      </c>
      <c r="G159" s="208"/>
      <c r="H159" s="209" t="s">
        <v>19</v>
      </c>
      <c r="I159" s="211"/>
      <c r="J159" s="208"/>
      <c r="K159" s="208"/>
      <c r="L159" s="212"/>
      <c r="M159" s="213"/>
      <c r="N159" s="214"/>
      <c r="O159" s="214"/>
      <c r="P159" s="214"/>
      <c r="Q159" s="214"/>
      <c r="R159" s="214"/>
      <c r="S159" s="214"/>
      <c r="T159" s="215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16" t="s">
        <v>117</v>
      </c>
      <c r="AU159" s="216" t="s">
        <v>69</v>
      </c>
      <c r="AV159" s="12" t="s">
        <v>77</v>
      </c>
      <c r="AW159" s="12" t="s">
        <v>31</v>
      </c>
      <c r="AX159" s="12" t="s">
        <v>69</v>
      </c>
      <c r="AY159" s="216" t="s">
        <v>111</v>
      </c>
    </row>
    <row r="160" s="11" customFormat="1">
      <c r="A160" s="11"/>
      <c r="B160" s="195"/>
      <c r="C160" s="196"/>
      <c r="D160" s="197" t="s">
        <v>117</v>
      </c>
      <c r="E160" s="198" t="s">
        <v>19</v>
      </c>
      <c r="F160" s="199" t="s">
        <v>254</v>
      </c>
      <c r="G160" s="196"/>
      <c r="H160" s="200">
        <v>56</v>
      </c>
      <c r="I160" s="201"/>
      <c r="J160" s="196"/>
      <c r="K160" s="196"/>
      <c r="L160" s="202"/>
      <c r="M160" s="203"/>
      <c r="N160" s="204"/>
      <c r="O160" s="204"/>
      <c r="P160" s="204"/>
      <c r="Q160" s="204"/>
      <c r="R160" s="204"/>
      <c r="S160" s="204"/>
      <c r="T160" s="205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T160" s="206" t="s">
        <v>117</v>
      </c>
      <c r="AU160" s="206" t="s">
        <v>69</v>
      </c>
      <c r="AV160" s="11" t="s">
        <v>79</v>
      </c>
      <c r="AW160" s="11" t="s">
        <v>31</v>
      </c>
      <c r="AX160" s="11" t="s">
        <v>69</v>
      </c>
      <c r="AY160" s="206" t="s">
        <v>111</v>
      </c>
    </row>
    <row r="161" s="12" customFormat="1">
      <c r="A161" s="12"/>
      <c r="B161" s="207"/>
      <c r="C161" s="208"/>
      <c r="D161" s="197" t="s">
        <v>117</v>
      </c>
      <c r="E161" s="209" t="s">
        <v>19</v>
      </c>
      <c r="F161" s="210" t="s">
        <v>260</v>
      </c>
      <c r="G161" s="208"/>
      <c r="H161" s="209" t="s">
        <v>19</v>
      </c>
      <c r="I161" s="211"/>
      <c r="J161" s="208"/>
      <c r="K161" s="208"/>
      <c r="L161" s="212"/>
      <c r="M161" s="213"/>
      <c r="N161" s="214"/>
      <c r="O161" s="214"/>
      <c r="P161" s="214"/>
      <c r="Q161" s="214"/>
      <c r="R161" s="214"/>
      <c r="S161" s="214"/>
      <c r="T161" s="215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16" t="s">
        <v>117</v>
      </c>
      <c r="AU161" s="216" t="s">
        <v>69</v>
      </c>
      <c r="AV161" s="12" t="s">
        <v>77</v>
      </c>
      <c r="AW161" s="12" t="s">
        <v>31</v>
      </c>
      <c r="AX161" s="12" t="s">
        <v>69</v>
      </c>
      <c r="AY161" s="216" t="s">
        <v>111</v>
      </c>
    </row>
    <row r="162" s="11" customFormat="1">
      <c r="A162" s="11"/>
      <c r="B162" s="195"/>
      <c r="C162" s="196"/>
      <c r="D162" s="197" t="s">
        <v>117</v>
      </c>
      <c r="E162" s="198" t="s">
        <v>19</v>
      </c>
      <c r="F162" s="199" t="s">
        <v>223</v>
      </c>
      <c r="G162" s="196"/>
      <c r="H162" s="200">
        <v>20</v>
      </c>
      <c r="I162" s="201"/>
      <c r="J162" s="196"/>
      <c r="K162" s="196"/>
      <c r="L162" s="202"/>
      <c r="M162" s="203"/>
      <c r="N162" s="204"/>
      <c r="O162" s="204"/>
      <c r="P162" s="204"/>
      <c r="Q162" s="204"/>
      <c r="R162" s="204"/>
      <c r="S162" s="204"/>
      <c r="T162" s="205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T162" s="206" t="s">
        <v>117</v>
      </c>
      <c r="AU162" s="206" t="s">
        <v>69</v>
      </c>
      <c r="AV162" s="11" t="s">
        <v>79</v>
      </c>
      <c r="AW162" s="11" t="s">
        <v>31</v>
      </c>
      <c r="AX162" s="11" t="s">
        <v>69</v>
      </c>
      <c r="AY162" s="206" t="s">
        <v>111</v>
      </c>
    </row>
    <row r="163" s="12" customFormat="1">
      <c r="A163" s="12"/>
      <c r="B163" s="207"/>
      <c r="C163" s="208"/>
      <c r="D163" s="197" t="s">
        <v>117</v>
      </c>
      <c r="E163" s="209" t="s">
        <v>19</v>
      </c>
      <c r="F163" s="210" t="s">
        <v>261</v>
      </c>
      <c r="G163" s="208"/>
      <c r="H163" s="209" t="s">
        <v>19</v>
      </c>
      <c r="I163" s="211"/>
      <c r="J163" s="208"/>
      <c r="K163" s="208"/>
      <c r="L163" s="212"/>
      <c r="M163" s="213"/>
      <c r="N163" s="214"/>
      <c r="O163" s="214"/>
      <c r="P163" s="214"/>
      <c r="Q163" s="214"/>
      <c r="R163" s="214"/>
      <c r="S163" s="214"/>
      <c r="T163" s="215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216" t="s">
        <v>117</v>
      </c>
      <c r="AU163" s="216" t="s">
        <v>69</v>
      </c>
      <c r="AV163" s="12" t="s">
        <v>77</v>
      </c>
      <c r="AW163" s="12" t="s">
        <v>31</v>
      </c>
      <c r="AX163" s="12" t="s">
        <v>69</v>
      </c>
      <c r="AY163" s="216" t="s">
        <v>111</v>
      </c>
    </row>
    <row r="164" s="11" customFormat="1">
      <c r="A164" s="11"/>
      <c r="B164" s="195"/>
      <c r="C164" s="196"/>
      <c r="D164" s="197" t="s">
        <v>117</v>
      </c>
      <c r="E164" s="198" t="s">
        <v>19</v>
      </c>
      <c r="F164" s="199" t="s">
        <v>262</v>
      </c>
      <c r="G164" s="196"/>
      <c r="H164" s="200">
        <v>40</v>
      </c>
      <c r="I164" s="201"/>
      <c r="J164" s="196"/>
      <c r="K164" s="196"/>
      <c r="L164" s="202"/>
      <c r="M164" s="203"/>
      <c r="N164" s="204"/>
      <c r="O164" s="204"/>
      <c r="P164" s="204"/>
      <c r="Q164" s="204"/>
      <c r="R164" s="204"/>
      <c r="S164" s="204"/>
      <c r="T164" s="205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T164" s="206" t="s">
        <v>117</v>
      </c>
      <c r="AU164" s="206" t="s">
        <v>69</v>
      </c>
      <c r="AV164" s="11" t="s">
        <v>79</v>
      </c>
      <c r="AW164" s="11" t="s">
        <v>31</v>
      </c>
      <c r="AX164" s="11" t="s">
        <v>69</v>
      </c>
      <c r="AY164" s="206" t="s">
        <v>111</v>
      </c>
    </row>
    <row r="165" s="12" customFormat="1">
      <c r="A165" s="12"/>
      <c r="B165" s="207"/>
      <c r="C165" s="208"/>
      <c r="D165" s="197" t="s">
        <v>117</v>
      </c>
      <c r="E165" s="209" t="s">
        <v>19</v>
      </c>
      <c r="F165" s="210" t="s">
        <v>119</v>
      </c>
      <c r="G165" s="208"/>
      <c r="H165" s="209" t="s">
        <v>19</v>
      </c>
      <c r="I165" s="211"/>
      <c r="J165" s="208"/>
      <c r="K165" s="208"/>
      <c r="L165" s="212"/>
      <c r="M165" s="213"/>
      <c r="N165" s="214"/>
      <c r="O165" s="214"/>
      <c r="P165" s="214"/>
      <c r="Q165" s="214"/>
      <c r="R165" s="214"/>
      <c r="S165" s="214"/>
      <c r="T165" s="215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16" t="s">
        <v>117</v>
      </c>
      <c r="AU165" s="216" t="s">
        <v>69</v>
      </c>
      <c r="AV165" s="12" t="s">
        <v>77</v>
      </c>
      <c r="AW165" s="12" t="s">
        <v>31</v>
      </c>
      <c r="AX165" s="12" t="s">
        <v>69</v>
      </c>
      <c r="AY165" s="216" t="s">
        <v>111</v>
      </c>
    </row>
    <row r="166" s="11" customFormat="1">
      <c r="A166" s="11"/>
      <c r="B166" s="195"/>
      <c r="C166" s="196"/>
      <c r="D166" s="197" t="s">
        <v>117</v>
      </c>
      <c r="E166" s="198" t="s">
        <v>19</v>
      </c>
      <c r="F166" s="199" t="s">
        <v>263</v>
      </c>
      <c r="G166" s="196"/>
      <c r="H166" s="200">
        <v>80</v>
      </c>
      <c r="I166" s="201"/>
      <c r="J166" s="196"/>
      <c r="K166" s="196"/>
      <c r="L166" s="202"/>
      <c r="M166" s="203"/>
      <c r="N166" s="204"/>
      <c r="O166" s="204"/>
      <c r="P166" s="204"/>
      <c r="Q166" s="204"/>
      <c r="R166" s="204"/>
      <c r="S166" s="204"/>
      <c r="T166" s="205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T166" s="206" t="s">
        <v>117</v>
      </c>
      <c r="AU166" s="206" t="s">
        <v>69</v>
      </c>
      <c r="AV166" s="11" t="s">
        <v>79</v>
      </c>
      <c r="AW166" s="11" t="s">
        <v>31</v>
      </c>
      <c r="AX166" s="11" t="s">
        <v>69</v>
      </c>
      <c r="AY166" s="206" t="s">
        <v>111</v>
      </c>
    </row>
    <row r="167" s="12" customFormat="1">
      <c r="A167" s="12"/>
      <c r="B167" s="207"/>
      <c r="C167" s="208"/>
      <c r="D167" s="197" t="s">
        <v>117</v>
      </c>
      <c r="E167" s="209" t="s">
        <v>19</v>
      </c>
      <c r="F167" s="210" t="s">
        <v>264</v>
      </c>
      <c r="G167" s="208"/>
      <c r="H167" s="209" t="s">
        <v>19</v>
      </c>
      <c r="I167" s="211"/>
      <c r="J167" s="208"/>
      <c r="K167" s="208"/>
      <c r="L167" s="212"/>
      <c r="M167" s="213"/>
      <c r="N167" s="214"/>
      <c r="O167" s="214"/>
      <c r="P167" s="214"/>
      <c r="Q167" s="214"/>
      <c r="R167" s="214"/>
      <c r="S167" s="214"/>
      <c r="T167" s="215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16" t="s">
        <v>117</v>
      </c>
      <c r="AU167" s="216" t="s">
        <v>69</v>
      </c>
      <c r="AV167" s="12" t="s">
        <v>77</v>
      </c>
      <c r="AW167" s="12" t="s">
        <v>31</v>
      </c>
      <c r="AX167" s="12" t="s">
        <v>69</v>
      </c>
      <c r="AY167" s="216" t="s">
        <v>111</v>
      </c>
    </row>
    <row r="168" s="11" customFormat="1">
      <c r="A168" s="11"/>
      <c r="B168" s="195"/>
      <c r="C168" s="196"/>
      <c r="D168" s="197" t="s">
        <v>117</v>
      </c>
      <c r="E168" s="198" t="s">
        <v>19</v>
      </c>
      <c r="F168" s="199" t="s">
        <v>120</v>
      </c>
      <c r="G168" s="196"/>
      <c r="H168" s="200">
        <v>30</v>
      </c>
      <c r="I168" s="201"/>
      <c r="J168" s="196"/>
      <c r="K168" s="196"/>
      <c r="L168" s="202"/>
      <c r="M168" s="203"/>
      <c r="N168" s="204"/>
      <c r="O168" s="204"/>
      <c r="P168" s="204"/>
      <c r="Q168" s="204"/>
      <c r="R168" s="204"/>
      <c r="S168" s="204"/>
      <c r="T168" s="205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T168" s="206" t="s">
        <v>117</v>
      </c>
      <c r="AU168" s="206" t="s">
        <v>69</v>
      </c>
      <c r="AV168" s="11" t="s">
        <v>79</v>
      </c>
      <c r="AW168" s="11" t="s">
        <v>31</v>
      </c>
      <c r="AX168" s="11" t="s">
        <v>69</v>
      </c>
      <c r="AY168" s="206" t="s">
        <v>111</v>
      </c>
    </row>
    <row r="169" s="12" customFormat="1">
      <c r="A169" s="12"/>
      <c r="B169" s="207"/>
      <c r="C169" s="208"/>
      <c r="D169" s="197" t="s">
        <v>117</v>
      </c>
      <c r="E169" s="209" t="s">
        <v>19</v>
      </c>
      <c r="F169" s="210" t="s">
        <v>265</v>
      </c>
      <c r="G169" s="208"/>
      <c r="H169" s="209" t="s">
        <v>19</v>
      </c>
      <c r="I169" s="211"/>
      <c r="J169" s="208"/>
      <c r="K169" s="208"/>
      <c r="L169" s="212"/>
      <c r="M169" s="213"/>
      <c r="N169" s="214"/>
      <c r="O169" s="214"/>
      <c r="P169" s="214"/>
      <c r="Q169" s="214"/>
      <c r="R169" s="214"/>
      <c r="S169" s="214"/>
      <c r="T169" s="215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216" t="s">
        <v>117</v>
      </c>
      <c r="AU169" s="216" t="s">
        <v>69</v>
      </c>
      <c r="AV169" s="12" t="s">
        <v>77</v>
      </c>
      <c r="AW169" s="12" t="s">
        <v>31</v>
      </c>
      <c r="AX169" s="12" t="s">
        <v>69</v>
      </c>
      <c r="AY169" s="216" t="s">
        <v>111</v>
      </c>
    </row>
    <row r="170" s="13" customFormat="1">
      <c r="A170" s="13"/>
      <c r="B170" s="217"/>
      <c r="C170" s="218"/>
      <c r="D170" s="197" t="s">
        <v>117</v>
      </c>
      <c r="E170" s="219" t="s">
        <v>19</v>
      </c>
      <c r="F170" s="220" t="s">
        <v>123</v>
      </c>
      <c r="G170" s="218"/>
      <c r="H170" s="221">
        <v>461</v>
      </c>
      <c r="I170" s="222"/>
      <c r="J170" s="218"/>
      <c r="K170" s="218"/>
      <c r="L170" s="223"/>
      <c r="M170" s="224"/>
      <c r="N170" s="225"/>
      <c r="O170" s="225"/>
      <c r="P170" s="225"/>
      <c r="Q170" s="225"/>
      <c r="R170" s="225"/>
      <c r="S170" s="225"/>
      <c r="T170" s="22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27" t="s">
        <v>117</v>
      </c>
      <c r="AU170" s="227" t="s">
        <v>69</v>
      </c>
      <c r="AV170" s="13" t="s">
        <v>110</v>
      </c>
      <c r="AW170" s="13" t="s">
        <v>31</v>
      </c>
      <c r="AX170" s="13" t="s">
        <v>77</v>
      </c>
      <c r="AY170" s="227" t="s">
        <v>111</v>
      </c>
    </row>
    <row r="171" s="2" customFormat="1" ht="24.15" customHeight="1">
      <c r="A171" s="38"/>
      <c r="B171" s="39"/>
      <c r="C171" s="232" t="s">
        <v>266</v>
      </c>
      <c r="D171" s="232" t="s">
        <v>181</v>
      </c>
      <c r="E171" s="233" t="s">
        <v>267</v>
      </c>
      <c r="F171" s="234" t="s">
        <v>268</v>
      </c>
      <c r="G171" s="235" t="s">
        <v>141</v>
      </c>
      <c r="H171" s="236">
        <v>232</v>
      </c>
      <c r="I171" s="237"/>
      <c r="J171" s="238">
        <f>ROUND(I171*H171,2)</f>
        <v>0</v>
      </c>
      <c r="K171" s="234" t="s">
        <v>109</v>
      </c>
      <c r="L171" s="239"/>
      <c r="M171" s="240" t="s">
        <v>19</v>
      </c>
      <c r="N171" s="241" t="s">
        <v>40</v>
      </c>
      <c r="O171" s="84"/>
      <c r="P171" s="191">
        <f>O171*H171</f>
        <v>0</v>
      </c>
      <c r="Q171" s="191">
        <v>0</v>
      </c>
      <c r="R171" s="191">
        <f>Q171*H171</f>
        <v>0</v>
      </c>
      <c r="S171" s="191">
        <v>0</v>
      </c>
      <c r="T171" s="192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93" t="s">
        <v>165</v>
      </c>
      <c r="AT171" s="193" t="s">
        <v>181</v>
      </c>
      <c r="AU171" s="193" t="s">
        <v>69</v>
      </c>
      <c r="AY171" s="17" t="s">
        <v>111</v>
      </c>
      <c r="BE171" s="194">
        <f>IF(N171="základní",J171,0)</f>
        <v>0</v>
      </c>
      <c r="BF171" s="194">
        <f>IF(N171="snížená",J171,0)</f>
        <v>0</v>
      </c>
      <c r="BG171" s="194">
        <f>IF(N171="zákl. přenesená",J171,0)</f>
        <v>0</v>
      </c>
      <c r="BH171" s="194">
        <f>IF(N171="sníž. přenesená",J171,0)</f>
        <v>0</v>
      </c>
      <c r="BI171" s="194">
        <f>IF(N171="nulová",J171,0)</f>
        <v>0</v>
      </c>
      <c r="BJ171" s="17" t="s">
        <v>77</v>
      </c>
      <c r="BK171" s="194">
        <f>ROUND(I171*H171,2)</f>
        <v>0</v>
      </c>
      <c r="BL171" s="17" t="s">
        <v>110</v>
      </c>
      <c r="BM171" s="193" t="s">
        <v>269</v>
      </c>
    </row>
    <row r="172" s="11" customFormat="1">
      <c r="A172" s="11"/>
      <c r="B172" s="195"/>
      <c r="C172" s="196"/>
      <c r="D172" s="197" t="s">
        <v>117</v>
      </c>
      <c r="E172" s="198" t="s">
        <v>19</v>
      </c>
      <c r="F172" s="199" t="s">
        <v>270</v>
      </c>
      <c r="G172" s="196"/>
      <c r="H172" s="200">
        <v>91</v>
      </c>
      <c r="I172" s="201"/>
      <c r="J172" s="196"/>
      <c r="K172" s="196"/>
      <c r="L172" s="202"/>
      <c r="M172" s="203"/>
      <c r="N172" s="204"/>
      <c r="O172" s="204"/>
      <c r="P172" s="204"/>
      <c r="Q172" s="204"/>
      <c r="R172" s="204"/>
      <c r="S172" s="204"/>
      <c r="T172" s="205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T172" s="206" t="s">
        <v>117</v>
      </c>
      <c r="AU172" s="206" t="s">
        <v>69</v>
      </c>
      <c r="AV172" s="11" t="s">
        <v>79</v>
      </c>
      <c r="AW172" s="11" t="s">
        <v>31</v>
      </c>
      <c r="AX172" s="11" t="s">
        <v>69</v>
      </c>
      <c r="AY172" s="206" t="s">
        <v>111</v>
      </c>
    </row>
    <row r="173" s="12" customFormat="1">
      <c r="A173" s="12"/>
      <c r="B173" s="207"/>
      <c r="C173" s="208"/>
      <c r="D173" s="197" t="s">
        <v>117</v>
      </c>
      <c r="E173" s="209" t="s">
        <v>19</v>
      </c>
      <c r="F173" s="210" t="s">
        <v>271</v>
      </c>
      <c r="G173" s="208"/>
      <c r="H173" s="209" t="s">
        <v>19</v>
      </c>
      <c r="I173" s="211"/>
      <c r="J173" s="208"/>
      <c r="K173" s="208"/>
      <c r="L173" s="212"/>
      <c r="M173" s="213"/>
      <c r="N173" s="214"/>
      <c r="O173" s="214"/>
      <c r="P173" s="214"/>
      <c r="Q173" s="214"/>
      <c r="R173" s="214"/>
      <c r="S173" s="214"/>
      <c r="T173" s="215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216" t="s">
        <v>117</v>
      </c>
      <c r="AU173" s="216" t="s">
        <v>69</v>
      </c>
      <c r="AV173" s="12" t="s">
        <v>77</v>
      </c>
      <c r="AW173" s="12" t="s">
        <v>31</v>
      </c>
      <c r="AX173" s="12" t="s">
        <v>69</v>
      </c>
      <c r="AY173" s="216" t="s">
        <v>111</v>
      </c>
    </row>
    <row r="174" s="11" customFormat="1">
      <c r="A174" s="11"/>
      <c r="B174" s="195"/>
      <c r="C174" s="196"/>
      <c r="D174" s="197" t="s">
        <v>117</v>
      </c>
      <c r="E174" s="198" t="s">
        <v>19</v>
      </c>
      <c r="F174" s="199" t="s">
        <v>272</v>
      </c>
      <c r="G174" s="196"/>
      <c r="H174" s="200">
        <v>126</v>
      </c>
      <c r="I174" s="201"/>
      <c r="J174" s="196"/>
      <c r="K174" s="196"/>
      <c r="L174" s="202"/>
      <c r="M174" s="203"/>
      <c r="N174" s="204"/>
      <c r="O174" s="204"/>
      <c r="P174" s="204"/>
      <c r="Q174" s="204"/>
      <c r="R174" s="204"/>
      <c r="S174" s="204"/>
      <c r="T174" s="205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T174" s="206" t="s">
        <v>117</v>
      </c>
      <c r="AU174" s="206" t="s">
        <v>69</v>
      </c>
      <c r="AV174" s="11" t="s">
        <v>79</v>
      </c>
      <c r="AW174" s="11" t="s">
        <v>31</v>
      </c>
      <c r="AX174" s="11" t="s">
        <v>69</v>
      </c>
      <c r="AY174" s="206" t="s">
        <v>111</v>
      </c>
    </row>
    <row r="175" s="12" customFormat="1">
      <c r="A175" s="12"/>
      <c r="B175" s="207"/>
      <c r="C175" s="208"/>
      <c r="D175" s="197" t="s">
        <v>117</v>
      </c>
      <c r="E175" s="209" t="s">
        <v>19</v>
      </c>
      <c r="F175" s="210" t="s">
        <v>130</v>
      </c>
      <c r="G175" s="208"/>
      <c r="H175" s="209" t="s">
        <v>19</v>
      </c>
      <c r="I175" s="211"/>
      <c r="J175" s="208"/>
      <c r="K175" s="208"/>
      <c r="L175" s="212"/>
      <c r="M175" s="213"/>
      <c r="N175" s="214"/>
      <c r="O175" s="214"/>
      <c r="P175" s="214"/>
      <c r="Q175" s="214"/>
      <c r="R175" s="214"/>
      <c r="S175" s="214"/>
      <c r="T175" s="215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16" t="s">
        <v>117</v>
      </c>
      <c r="AU175" s="216" t="s">
        <v>69</v>
      </c>
      <c r="AV175" s="12" t="s">
        <v>77</v>
      </c>
      <c r="AW175" s="12" t="s">
        <v>31</v>
      </c>
      <c r="AX175" s="12" t="s">
        <v>69</v>
      </c>
      <c r="AY175" s="216" t="s">
        <v>111</v>
      </c>
    </row>
    <row r="176" s="11" customFormat="1">
      <c r="A176" s="11"/>
      <c r="B176" s="195"/>
      <c r="C176" s="196"/>
      <c r="D176" s="197" t="s">
        <v>117</v>
      </c>
      <c r="E176" s="198" t="s">
        <v>19</v>
      </c>
      <c r="F176" s="199" t="s">
        <v>8</v>
      </c>
      <c r="G176" s="196"/>
      <c r="H176" s="200">
        <v>15</v>
      </c>
      <c r="I176" s="201"/>
      <c r="J176" s="196"/>
      <c r="K176" s="196"/>
      <c r="L176" s="202"/>
      <c r="M176" s="203"/>
      <c r="N176" s="204"/>
      <c r="O176" s="204"/>
      <c r="P176" s="204"/>
      <c r="Q176" s="204"/>
      <c r="R176" s="204"/>
      <c r="S176" s="204"/>
      <c r="T176" s="205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T176" s="206" t="s">
        <v>117</v>
      </c>
      <c r="AU176" s="206" t="s">
        <v>69</v>
      </c>
      <c r="AV176" s="11" t="s">
        <v>79</v>
      </c>
      <c r="AW176" s="11" t="s">
        <v>31</v>
      </c>
      <c r="AX176" s="11" t="s">
        <v>69</v>
      </c>
      <c r="AY176" s="206" t="s">
        <v>111</v>
      </c>
    </row>
    <row r="177" s="12" customFormat="1">
      <c r="A177" s="12"/>
      <c r="B177" s="207"/>
      <c r="C177" s="208"/>
      <c r="D177" s="197" t="s">
        <v>117</v>
      </c>
      <c r="E177" s="209" t="s">
        <v>19</v>
      </c>
      <c r="F177" s="210" t="s">
        <v>273</v>
      </c>
      <c r="G177" s="208"/>
      <c r="H177" s="209" t="s">
        <v>19</v>
      </c>
      <c r="I177" s="211"/>
      <c r="J177" s="208"/>
      <c r="K177" s="208"/>
      <c r="L177" s="212"/>
      <c r="M177" s="213"/>
      <c r="N177" s="214"/>
      <c r="O177" s="214"/>
      <c r="P177" s="214"/>
      <c r="Q177" s="214"/>
      <c r="R177" s="214"/>
      <c r="S177" s="214"/>
      <c r="T177" s="215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216" t="s">
        <v>117</v>
      </c>
      <c r="AU177" s="216" t="s">
        <v>69</v>
      </c>
      <c r="AV177" s="12" t="s">
        <v>77</v>
      </c>
      <c r="AW177" s="12" t="s">
        <v>31</v>
      </c>
      <c r="AX177" s="12" t="s">
        <v>69</v>
      </c>
      <c r="AY177" s="216" t="s">
        <v>111</v>
      </c>
    </row>
    <row r="178" s="13" customFormat="1">
      <c r="A178" s="13"/>
      <c r="B178" s="217"/>
      <c r="C178" s="218"/>
      <c r="D178" s="197" t="s">
        <v>117</v>
      </c>
      <c r="E178" s="219" t="s">
        <v>19</v>
      </c>
      <c r="F178" s="220" t="s">
        <v>123</v>
      </c>
      <c r="G178" s="218"/>
      <c r="H178" s="221">
        <v>232</v>
      </c>
      <c r="I178" s="222"/>
      <c r="J178" s="218"/>
      <c r="K178" s="218"/>
      <c r="L178" s="223"/>
      <c r="M178" s="224"/>
      <c r="N178" s="225"/>
      <c r="O178" s="225"/>
      <c r="P178" s="225"/>
      <c r="Q178" s="225"/>
      <c r="R178" s="225"/>
      <c r="S178" s="225"/>
      <c r="T178" s="22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27" t="s">
        <v>117</v>
      </c>
      <c r="AU178" s="227" t="s">
        <v>69</v>
      </c>
      <c r="AV178" s="13" t="s">
        <v>110</v>
      </c>
      <c r="AW178" s="13" t="s">
        <v>31</v>
      </c>
      <c r="AX178" s="13" t="s">
        <v>77</v>
      </c>
      <c r="AY178" s="227" t="s">
        <v>111</v>
      </c>
    </row>
    <row r="179" s="2" customFormat="1" ht="21.75" customHeight="1">
      <c r="A179" s="38"/>
      <c r="B179" s="39"/>
      <c r="C179" s="232" t="s">
        <v>274</v>
      </c>
      <c r="D179" s="232" t="s">
        <v>181</v>
      </c>
      <c r="E179" s="233" t="s">
        <v>275</v>
      </c>
      <c r="F179" s="234" t="s">
        <v>276</v>
      </c>
      <c r="G179" s="235" t="s">
        <v>141</v>
      </c>
      <c r="H179" s="236">
        <v>1532</v>
      </c>
      <c r="I179" s="237"/>
      <c r="J179" s="238">
        <f>ROUND(I179*H179,2)</f>
        <v>0</v>
      </c>
      <c r="K179" s="234" t="s">
        <v>109</v>
      </c>
      <c r="L179" s="239"/>
      <c r="M179" s="240" t="s">
        <v>19</v>
      </c>
      <c r="N179" s="241" t="s">
        <v>40</v>
      </c>
      <c r="O179" s="84"/>
      <c r="P179" s="191">
        <f>O179*H179</f>
        <v>0</v>
      </c>
      <c r="Q179" s="191">
        <v>0</v>
      </c>
      <c r="R179" s="191">
        <f>Q179*H179</f>
        <v>0</v>
      </c>
      <c r="S179" s="191">
        <v>0</v>
      </c>
      <c r="T179" s="192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93" t="s">
        <v>165</v>
      </c>
      <c r="AT179" s="193" t="s">
        <v>181</v>
      </c>
      <c r="AU179" s="193" t="s">
        <v>69</v>
      </c>
      <c r="AY179" s="17" t="s">
        <v>111</v>
      </c>
      <c r="BE179" s="194">
        <f>IF(N179="základní",J179,0)</f>
        <v>0</v>
      </c>
      <c r="BF179" s="194">
        <f>IF(N179="snížená",J179,0)</f>
        <v>0</v>
      </c>
      <c r="BG179" s="194">
        <f>IF(N179="zákl. přenesená",J179,0)</f>
        <v>0</v>
      </c>
      <c r="BH179" s="194">
        <f>IF(N179="sníž. přenesená",J179,0)</f>
        <v>0</v>
      </c>
      <c r="BI179" s="194">
        <f>IF(N179="nulová",J179,0)</f>
        <v>0</v>
      </c>
      <c r="BJ179" s="17" t="s">
        <v>77</v>
      </c>
      <c r="BK179" s="194">
        <f>ROUND(I179*H179,2)</f>
        <v>0</v>
      </c>
      <c r="BL179" s="17" t="s">
        <v>110</v>
      </c>
      <c r="BM179" s="193" t="s">
        <v>277</v>
      </c>
    </row>
    <row r="180" s="11" customFormat="1">
      <c r="A180" s="11"/>
      <c r="B180" s="195"/>
      <c r="C180" s="196"/>
      <c r="D180" s="197" t="s">
        <v>117</v>
      </c>
      <c r="E180" s="198" t="s">
        <v>19</v>
      </c>
      <c r="F180" s="199" t="s">
        <v>278</v>
      </c>
      <c r="G180" s="196"/>
      <c r="H180" s="200">
        <v>1032</v>
      </c>
      <c r="I180" s="201"/>
      <c r="J180" s="196"/>
      <c r="K180" s="196"/>
      <c r="L180" s="202"/>
      <c r="M180" s="203"/>
      <c r="N180" s="204"/>
      <c r="O180" s="204"/>
      <c r="P180" s="204"/>
      <c r="Q180" s="204"/>
      <c r="R180" s="204"/>
      <c r="S180" s="204"/>
      <c r="T180" s="205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T180" s="206" t="s">
        <v>117</v>
      </c>
      <c r="AU180" s="206" t="s">
        <v>69</v>
      </c>
      <c r="AV180" s="11" t="s">
        <v>79</v>
      </c>
      <c r="AW180" s="11" t="s">
        <v>31</v>
      </c>
      <c r="AX180" s="11" t="s">
        <v>69</v>
      </c>
      <c r="AY180" s="206" t="s">
        <v>111</v>
      </c>
    </row>
    <row r="181" s="12" customFormat="1">
      <c r="A181" s="12"/>
      <c r="B181" s="207"/>
      <c r="C181" s="208"/>
      <c r="D181" s="197" t="s">
        <v>117</v>
      </c>
      <c r="E181" s="209" t="s">
        <v>19</v>
      </c>
      <c r="F181" s="210" t="s">
        <v>279</v>
      </c>
      <c r="G181" s="208"/>
      <c r="H181" s="209" t="s">
        <v>19</v>
      </c>
      <c r="I181" s="211"/>
      <c r="J181" s="208"/>
      <c r="K181" s="208"/>
      <c r="L181" s="212"/>
      <c r="M181" s="213"/>
      <c r="N181" s="214"/>
      <c r="O181" s="214"/>
      <c r="P181" s="214"/>
      <c r="Q181" s="214"/>
      <c r="R181" s="214"/>
      <c r="S181" s="214"/>
      <c r="T181" s="215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T181" s="216" t="s">
        <v>117</v>
      </c>
      <c r="AU181" s="216" t="s">
        <v>69</v>
      </c>
      <c r="AV181" s="12" t="s">
        <v>77</v>
      </c>
      <c r="AW181" s="12" t="s">
        <v>31</v>
      </c>
      <c r="AX181" s="12" t="s">
        <v>69</v>
      </c>
      <c r="AY181" s="216" t="s">
        <v>111</v>
      </c>
    </row>
    <row r="182" s="11" customFormat="1">
      <c r="A182" s="11"/>
      <c r="B182" s="195"/>
      <c r="C182" s="196"/>
      <c r="D182" s="197" t="s">
        <v>117</v>
      </c>
      <c r="E182" s="198" t="s">
        <v>19</v>
      </c>
      <c r="F182" s="199" t="s">
        <v>280</v>
      </c>
      <c r="G182" s="196"/>
      <c r="H182" s="200">
        <v>400</v>
      </c>
      <c r="I182" s="201"/>
      <c r="J182" s="196"/>
      <c r="K182" s="196"/>
      <c r="L182" s="202"/>
      <c r="M182" s="203"/>
      <c r="N182" s="204"/>
      <c r="O182" s="204"/>
      <c r="P182" s="204"/>
      <c r="Q182" s="204"/>
      <c r="R182" s="204"/>
      <c r="S182" s="204"/>
      <c r="T182" s="205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T182" s="206" t="s">
        <v>117</v>
      </c>
      <c r="AU182" s="206" t="s">
        <v>69</v>
      </c>
      <c r="AV182" s="11" t="s">
        <v>79</v>
      </c>
      <c r="AW182" s="11" t="s">
        <v>31</v>
      </c>
      <c r="AX182" s="11" t="s">
        <v>69</v>
      </c>
      <c r="AY182" s="206" t="s">
        <v>111</v>
      </c>
    </row>
    <row r="183" s="12" customFormat="1">
      <c r="A183" s="12"/>
      <c r="B183" s="207"/>
      <c r="C183" s="208"/>
      <c r="D183" s="197" t="s">
        <v>117</v>
      </c>
      <c r="E183" s="209" t="s">
        <v>19</v>
      </c>
      <c r="F183" s="210" t="s">
        <v>281</v>
      </c>
      <c r="G183" s="208"/>
      <c r="H183" s="209" t="s">
        <v>19</v>
      </c>
      <c r="I183" s="211"/>
      <c r="J183" s="208"/>
      <c r="K183" s="208"/>
      <c r="L183" s="212"/>
      <c r="M183" s="213"/>
      <c r="N183" s="214"/>
      <c r="O183" s="214"/>
      <c r="P183" s="214"/>
      <c r="Q183" s="214"/>
      <c r="R183" s="214"/>
      <c r="S183" s="214"/>
      <c r="T183" s="215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216" t="s">
        <v>117</v>
      </c>
      <c r="AU183" s="216" t="s">
        <v>69</v>
      </c>
      <c r="AV183" s="12" t="s">
        <v>77</v>
      </c>
      <c r="AW183" s="12" t="s">
        <v>31</v>
      </c>
      <c r="AX183" s="12" t="s">
        <v>69</v>
      </c>
      <c r="AY183" s="216" t="s">
        <v>111</v>
      </c>
    </row>
    <row r="184" s="11" customFormat="1">
      <c r="A184" s="11"/>
      <c r="B184" s="195"/>
      <c r="C184" s="196"/>
      <c r="D184" s="197" t="s">
        <v>117</v>
      </c>
      <c r="E184" s="198" t="s">
        <v>19</v>
      </c>
      <c r="F184" s="199" t="s">
        <v>282</v>
      </c>
      <c r="G184" s="196"/>
      <c r="H184" s="200">
        <v>100</v>
      </c>
      <c r="I184" s="201"/>
      <c r="J184" s="196"/>
      <c r="K184" s="196"/>
      <c r="L184" s="202"/>
      <c r="M184" s="203"/>
      <c r="N184" s="204"/>
      <c r="O184" s="204"/>
      <c r="P184" s="204"/>
      <c r="Q184" s="204"/>
      <c r="R184" s="204"/>
      <c r="S184" s="204"/>
      <c r="T184" s="205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T184" s="206" t="s">
        <v>117</v>
      </c>
      <c r="AU184" s="206" t="s">
        <v>69</v>
      </c>
      <c r="AV184" s="11" t="s">
        <v>79</v>
      </c>
      <c r="AW184" s="11" t="s">
        <v>31</v>
      </c>
      <c r="AX184" s="11" t="s">
        <v>69</v>
      </c>
      <c r="AY184" s="206" t="s">
        <v>111</v>
      </c>
    </row>
    <row r="185" s="12" customFormat="1">
      <c r="A185" s="12"/>
      <c r="B185" s="207"/>
      <c r="C185" s="208"/>
      <c r="D185" s="197" t="s">
        <v>117</v>
      </c>
      <c r="E185" s="209" t="s">
        <v>19</v>
      </c>
      <c r="F185" s="210" t="s">
        <v>273</v>
      </c>
      <c r="G185" s="208"/>
      <c r="H185" s="209" t="s">
        <v>19</v>
      </c>
      <c r="I185" s="211"/>
      <c r="J185" s="208"/>
      <c r="K185" s="208"/>
      <c r="L185" s="212"/>
      <c r="M185" s="213"/>
      <c r="N185" s="214"/>
      <c r="O185" s="214"/>
      <c r="P185" s="214"/>
      <c r="Q185" s="214"/>
      <c r="R185" s="214"/>
      <c r="S185" s="214"/>
      <c r="T185" s="215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T185" s="216" t="s">
        <v>117</v>
      </c>
      <c r="AU185" s="216" t="s">
        <v>69</v>
      </c>
      <c r="AV185" s="12" t="s">
        <v>77</v>
      </c>
      <c r="AW185" s="12" t="s">
        <v>31</v>
      </c>
      <c r="AX185" s="12" t="s">
        <v>69</v>
      </c>
      <c r="AY185" s="216" t="s">
        <v>111</v>
      </c>
    </row>
    <row r="186" s="13" customFormat="1">
      <c r="A186" s="13"/>
      <c r="B186" s="217"/>
      <c r="C186" s="218"/>
      <c r="D186" s="197" t="s">
        <v>117</v>
      </c>
      <c r="E186" s="219" t="s">
        <v>19</v>
      </c>
      <c r="F186" s="220" t="s">
        <v>123</v>
      </c>
      <c r="G186" s="218"/>
      <c r="H186" s="221">
        <v>1532</v>
      </c>
      <c r="I186" s="222"/>
      <c r="J186" s="218"/>
      <c r="K186" s="218"/>
      <c r="L186" s="223"/>
      <c r="M186" s="224"/>
      <c r="N186" s="225"/>
      <c r="O186" s="225"/>
      <c r="P186" s="225"/>
      <c r="Q186" s="225"/>
      <c r="R186" s="225"/>
      <c r="S186" s="225"/>
      <c r="T186" s="22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27" t="s">
        <v>117</v>
      </c>
      <c r="AU186" s="227" t="s">
        <v>69</v>
      </c>
      <c r="AV186" s="13" t="s">
        <v>110</v>
      </c>
      <c r="AW186" s="13" t="s">
        <v>31</v>
      </c>
      <c r="AX186" s="13" t="s">
        <v>77</v>
      </c>
      <c r="AY186" s="227" t="s">
        <v>111</v>
      </c>
    </row>
    <row r="187" s="2" customFormat="1" ht="44.25" customHeight="1">
      <c r="A187" s="38"/>
      <c r="B187" s="39"/>
      <c r="C187" s="182" t="s">
        <v>283</v>
      </c>
      <c r="D187" s="182" t="s">
        <v>105</v>
      </c>
      <c r="E187" s="183" t="s">
        <v>284</v>
      </c>
      <c r="F187" s="184" t="s">
        <v>285</v>
      </c>
      <c r="G187" s="185" t="s">
        <v>108</v>
      </c>
      <c r="H187" s="186">
        <v>259</v>
      </c>
      <c r="I187" s="187"/>
      <c r="J187" s="188">
        <f>ROUND(I187*H187,2)</f>
        <v>0</v>
      </c>
      <c r="K187" s="184" t="s">
        <v>109</v>
      </c>
      <c r="L187" s="44"/>
      <c r="M187" s="189" t="s">
        <v>19</v>
      </c>
      <c r="N187" s="190" t="s">
        <v>40</v>
      </c>
      <c r="O187" s="84"/>
      <c r="P187" s="191">
        <f>O187*H187</f>
        <v>0</v>
      </c>
      <c r="Q187" s="191">
        <v>0</v>
      </c>
      <c r="R187" s="191">
        <f>Q187*H187</f>
        <v>0</v>
      </c>
      <c r="S187" s="191">
        <v>0</v>
      </c>
      <c r="T187" s="192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193" t="s">
        <v>110</v>
      </c>
      <c r="AT187" s="193" t="s">
        <v>105</v>
      </c>
      <c r="AU187" s="193" t="s">
        <v>69</v>
      </c>
      <c r="AY187" s="17" t="s">
        <v>111</v>
      </c>
      <c r="BE187" s="194">
        <f>IF(N187="základní",J187,0)</f>
        <v>0</v>
      </c>
      <c r="BF187" s="194">
        <f>IF(N187="snížená",J187,0)</f>
        <v>0</v>
      </c>
      <c r="BG187" s="194">
        <f>IF(N187="zákl. přenesená",J187,0)</f>
        <v>0</v>
      </c>
      <c r="BH187" s="194">
        <f>IF(N187="sníž. přenesená",J187,0)</f>
        <v>0</v>
      </c>
      <c r="BI187" s="194">
        <f>IF(N187="nulová",J187,0)</f>
        <v>0</v>
      </c>
      <c r="BJ187" s="17" t="s">
        <v>77</v>
      </c>
      <c r="BK187" s="194">
        <f>ROUND(I187*H187,2)</f>
        <v>0</v>
      </c>
      <c r="BL187" s="17" t="s">
        <v>110</v>
      </c>
      <c r="BM187" s="193" t="s">
        <v>286</v>
      </c>
    </row>
    <row r="188" s="11" customFormat="1">
      <c r="A188" s="11"/>
      <c r="B188" s="195"/>
      <c r="C188" s="196"/>
      <c r="D188" s="197" t="s">
        <v>117</v>
      </c>
      <c r="E188" s="198" t="s">
        <v>19</v>
      </c>
      <c r="F188" s="199" t="s">
        <v>262</v>
      </c>
      <c r="G188" s="196"/>
      <c r="H188" s="200">
        <v>40</v>
      </c>
      <c r="I188" s="201"/>
      <c r="J188" s="196"/>
      <c r="K188" s="196"/>
      <c r="L188" s="202"/>
      <c r="M188" s="203"/>
      <c r="N188" s="204"/>
      <c r="O188" s="204"/>
      <c r="P188" s="204"/>
      <c r="Q188" s="204"/>
      <c r="R188" s="204"/>
      <c r="S188" s="204"/>
      <c r="T188" s="205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T188" s="206" t="s">
        <v>117</v>
      </c>
      <c r="AU188" s="206" t="s">
        <v>69</v>
      </c>
      <c r="AV188" s="11" t="s">
        <v>79</v>
      </c>
      <c r="AW188" s="11" t="s">
        <v>31</v>
      </c>
      <c r="AX188" s="11" t="s">
        <v>69</v>
      </c>
      <c r="AY188" s="206" t="s">
        <v>111</v>
      </c>
    </row>
    <row r="189" s="12" customFormat="1">
      <c r="A189" s="12"/>
      <c r="B189" s="207"/>
      <c r="C189" s="208"/>
      <c r="D189" s="197" t="s">
        <v>117</v>
      </c>
      <c r="E189" s="209" t="s">
        <v>19</v>
      </c>
      <c r="F189" s="210" t="s">
        <v>287</v>
      </c>
      <c r="G189" s="208"/>
      <c r="H189" s="209" t="s">
        <v>19</v>
      </c>
      <c r="I189" s="211"/>
      <c r="J189" s="208"/>
      <c r="K189" s="208"/>
      <c r="L189" s="212"/>
      <c r="M189" s="213"/>
      <c r="N189" s="214"/>
      <c r="O189" s="214"/>
      <c r="P189" s="214"/>
      <c r="Q189" s="214"/>
      <c r="R189" s="214"/>
      <c r="S189" s="214"/>
      <c r="T189" s="215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16" t="s">
        <v>117</v>
      </c>
      <c r="AU189" s="216" t="s">
        <v>69</v>
      </c>
      <c r="AV189" s="12" t="s">
        <v>77</v>
      </c>
      <c r="AW189" s="12" t="s">
        <v>31</v>
      </c>
      <c r="AX189" s="12" t="s">
        <v>69</v>
      </c>
      <c r="AY189" s="216" t="s">
        <v>111</v>
      </c>
    </row>
    <row r="190" s="11" customFormat="1">
      <c r="A190" s="11"/>
      <c r="B190" s="195"/>
      <c r="C190" s="196"/>
      <c r="D190" s="197" t="s">
        <v>117</v>
      </c>
      <c r="E190" s="198" t="s">
        <v>19</v>
      </c>
      <c r="F190" s="199" t="s">
        <v>176</v>
      </c>
      <c r="G190" s="196"/>
      <c r="H190" s="200">
        <v>10</v>
      </c>
      <c r="I190" s="201"/>
      <c r="J190" s="196"/>
      <c r="K190" s="196"/>
      <c r="L190" s="202"/>
      <c r="M190" s="203"/>
      <c r="N190" s="204"/>
      <c r="O190" s="204"/>
      <c r="P190" s="204"/>
      <c r="Q190" s="204"/>
      <c r="R190" s="204"/>
      <c r="S190" s="204"/>
      <c r="T190" s="205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T190" s="206" t="s">
        <v>117</v>
      </c>
      <c r="AU190" s="206" t="s">
        <v>69</v>
      </c>
      <c r="AV190" s="11" t="s">
        <v>79</v>
      </c>
      <c r="AW190" s="11" t="s">
        <v>31</v>
      </c>
      <c r="AX190" s="11" t="s">
        <v>69</v>
      </c>
      <c r="AY190" s="206" t="s">
        <v>111</v>
      </c>
    </row>
    <row r="191" s="12" customFormat="1">
      <c r="A191" s="12"/>
      <c r="B191" s="207"/>
      <c r="C191" s="208"/>
      <c r="D191" s="197" t="s">
        <v>117</v>
      </c>
      <c r="E191" s="209" t="s">
        <v>19</v>
      </c>
      <c r="F191" s="210" t="s">
        <v>288</v>
      </c>
      <c r="G191" s="208"/>
      <c r="H191" s="209" t="s">
        <v>19</v>
      </c>
      <c r="I191" s="211"/>
      <c r="J191" s="208"/>
      <c r="K191" s="208"/>
      <c r="L191" s="212"/>
      <c r="M191" s="213"/>
      <c r="N191" s="214"/>
      <c r="O191" s="214"/>
      <c r="P191" s="214"/>
      <c r="Q191" s="214"/>
      <c r="R191" s="214"/>
      <c r="S191" s="214"/>
      <c r="T191" s="215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T191" s="216" t="s">
        <v>117</v>
      </c>
      <c r="AU191" s="216" t="s">
        <v>69</v>
      </c>
      <c r="AV191" s="12" t="s">
        <v>77</v>
      </c>
      <c r="AW191" s="12" t="s">
        <v>31</v>
      </c>
      <c r="AX191" s="12" t="s">
        <v>69</v>
      </c>
      <c r="AY191" s="216" t="s">
        <v>111</v>
      </c>
    </row>
    <row r="192" s="11" customFormat="1">
      <c r="A192" s="11"/>
      <c r="B192" s="195"/>
      <c r="C192" s="196"/>
      <c r="D192" s="197" t="s">
        <v>117</v>
      </c>
      <c r="E192" s="198" t="s">
        <v>19</v>
      </c>
      <c r="F192" s="199" t="s">
        <v>129</v>
      </c>
      <c r="G192" s="196"/>
      <c r="H192" s="200">
        <v>9</v>
      </c>
      <c r="I192" s="201"/>
      <c r="J192" s="196"/>
      <c r="K192" s="196"/>
      <c r="L192" s="202"/>
      <c r="M192" s="203"/>
      <c r="N192" s="204"/>
      <c r="O192" s="204"/>
      <c r="P192" s="204"/>
      <c r="Q192" s="204"/>
      <c r="R192" s="204"/>
      <c r="S192" s="204"/>
      <c r="T192" s="205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T192" s="206" t="s">
        <v>117</v>
      </c>
      <c r="AU192" s="206" t="s">
        <v>69</v>
      </c>
      <c r="AV192" s="11" t="s">
        <v>79</v>
      </c>
      <c r="AW192" s="11" t="s">
        <v>31</v>
      </c>
      <c r="AX192" s="11" t="s">
        <v>69</v>
      </c>
      <c r="AY192" s="206" t="s">
        <v>111</v>
      </c>
    </row>
    <row r="193" s="12" customFormat="1">
      <c r="A193" s="12"/>
      <c r="B193" s="207"/>
      <c r="C193" s="208"/>
      <c r="D193" s="197" t="s">
        <v>117</v>
      </c>
      <c r="E193" s="209" t="s">
        <v>19</v>
      </c>
      <c r="F193" s="210" t="s">
        <v>289</v>
      </c>
      <c r="G193" s="208"/>
      <c r="H193" s="209" t="s">
        <v>19</v>
      </c>
      <c r="I193" s="211"/>
      <c r="J193" s="208"/>
      <c r="K193" s="208"/>
      <c r="L193" s="212"/>
      <c r="M193" s="213"/>
      <c r="N193" s="214"/>
      <c r="O193" s="214"/>
      <c r="P193" s="214"/>
      <c r="Q193" s="214"/>
      <c r="R193" s="214"/>
      <c r="S193" s="214"/>
      <c r="T193" s="215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T193" s="216" t="s">
        <v>117</v>
      </c>
      <c r="AU193" s="216" t="s">
        <v>69</v>
      </c>
      <c r="AV193" s="12" t="s">
        <v>77</v>
      </c>
      <c r="AW193" s="12" t="s">
        <v>31</v>
      </c>
      <c r="AX193" s="12" t="s">
        <v>69</v>
      </c>
      <c r="AY193" s="216" t="s">
        <v>111</v>
      </c>
    </row>
    <row r="194" s="11" customFormat="1">
      <c r="A194" s="11"/>
      <c r="B194" s="195"/>
      <c r="C194" s="196"/>
      <c r="D194" s="197" t="s">
        <v>117</v>
      </c>
      <c r="E194" s="198" t="s">
        <v>19</v>
      </c>
      <c r="F194" s="199" t="s">
        <v>240</v>
      </c>
      <c r="G194" s="196"/>
      <c r="H194" s="200">
        <v>24</v>
      </c>
      <c r="I194" s="201"/>
      <c r="J194" s="196"/>
      <c r="K194" s="196"/>
      <c r="L194" s="202"/>
      <c r="M194" s="203"/>
      <c r="N194" s="204"/>
      <c r="O194" s="204"/>
      <c r="P194" s="204"/>
      <c r="Q194" s="204"/>
      <c r="R194" s="204"/>
      <c r="S194" s="204"/>
      <c r="T194" s="205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T194" s="206" t="s">
        <v>117</v>
      </c>
      <c r="AU194" s="206" t="s">
        <v>69</v>
      </c>
      <c r="AV194" s="11" t="s">
        <v>79</v>
      </c>
      <c r="AW194" s="11" t="s">
        <v>31</v>
      </c>
      <c r="AX194" s="11" t="s">
        <v>69</v>
      </c>
      <c r="AY194" s="206" t="s">
        <v>111</v>
      </c>
    </row>
    <row r="195" s="12" customFormat="1">
      <c r="A195" s="12"/>
      <c r="B195" s="207"/>
      <c r="C195" s="208"/>
      <c r="D195" s="197" t="s">
        <v>117</v>
      </c>
      <c r="E195" s="209" t="s">
        <v>19</v>
      </c>
      <c r="F195" s="210" t="s">
        <v>271</v>
      </c>
      <c r="G195" s="208"/>
      <c r="H195" s="209" t="s">
        <v>19</v>
      </c>
      <c r="I195" s="211"/>
      <c r="J195" s="208"/>
      <c r="K195" s="208"/>
      <c r="L195" s="212"/>
      <c r="M195" s="213"/>
      <c r="N195" s="214"/>
      <c r="O195" s="214"/>
      <c r="P195" s="214"/>
      <c r="Q195" s="214"/>
      <c r="R195" s="214"/>
      <c r="S195" s="214"/>
      <c r="T195" s="215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T195" s="216" t="s">
        <v>117</v>
      </c>
      <c r="AU195" s="216" t="s">
        <v>69</v>
      </c>
      <c r="AV195" s="12" t="s">
        <v>77</v>
      </c>
      <c r="AW195" s="12" t="s">
        <v>31</v>
      </c>
      <c r="AX195" s="12" t="s">
        <v>69</v>
      </c>
      <c r="AY195" s="216" t="s">
        <v>111</v>
      </c>
    </row>
    <row r="196" s="11" customFormat="1">
      <c r="A196" s="11"/>
      <c r="B196" s="195"/>
      <c r="C196" s="196"/>
      <c r="D196" s="197" t="s">
        <v>117</v>
      </c>
      <c r="E196" s="198" t="s">
        <v>19</v>
      </c>
      <c r="F196" s="199" t="s">
        <v>187</v>
      </c>
      <c r="G196" s="196"/>
      <c r="H196" s="200">
        <v>12</v>
      </c>
      <c r="I196" s="201"/>
      <c r="J196" s="196"/>
      <c r="K196" s="196"/>
      <c r="L196" s="202"/>
      <c r="M196" s="203"/>
      <c r="N196" s="204"/>
      <c r="O196" s="204"/>
      <c r="P196" s="204"/>
      <c r="Q196" s="204"/>
      <c r="R196" s="204"/>
      <c r="S196" s="204"/>
      <c r="T196" s="205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T196" s="206" t="s">
        <v>117</v>
      </c>
      <c r="AU196" s="206" t="s">
        <v>69</v>
      </c>
      <c r="AV196" s="11" t="s">
        <v>79</v>
      </c>
      <c r="AW196" s="11" t="s">
        <v>31</v>
      </c>
      <c r="AX196" s="11" t="s">
        <v>69</v>
      </c>
      <c r="AY196" s="206" t="s">
        <v>111</v>
      </c>
    </row>
    <row r="197" s="12" customFormat="1">
      <c r="A197" s="12"/>
      <c r="B197" s="207"/>
      <c r="C197" s="208"/>
      <c r="D197" s="197" t="s">
        <v>117</v>
      </c>
      <c r="E197" s="209" t="s">
        <v>19</v>
      </c>
      <c r="F197" s="210" t="s">
        <v>130</v>
      </c>
      <c r="G197" s="208"/>
      <c r="H197" s="209" t="s">
        <v>19</v>
      </c>
      <c r="I197" s="211"/>
      <c r="J197" s="208"/>
      <c r="K197" s="208"/>
      <c r="L197" s="212"/>
      <c r="M197" s="213"/>
      <c r="N197" s="214"/>
      <c r="O197" s="214"/>
      <c r="P197" s="214"/>
      <c r="Q197" s="214"/>
      <c r="R197" s="214"/>
      <c r="S197" s="214"/>
      <c r="T197" s="215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T197" s="216" t="s">
        <v>117</v>
      </c>
      <c r="AU197" s="216" t="s">
        <v>69</v>
      </c>
      <c r="AV197" s="12" t="s">
        <v>77</v>
      </c>
      <c r="AW197" s="12" t="s">
        <v>31</v>
      </c>
      <c r="AX197" s="12" t="s">
        <v>69</v>
      </c>
      <c r="AY197" s="216" t="s">
        <v>111</v>
      </c>
    </row>
    <row r="198" s="11" customFormat="1">
      <c r="A198" s="11"/>
      <c r="B198" s="195"/>
      <c r="C198" s="196"/>
      <c r="D198" s="197" t="s">
        <v>117</v>
      </c>
      <c r="E198" s="198" t="s">
        <v>19</v>
      </c>
      <c r="F198" s="199" t="s">
        <v>290</v>
      </c>
      <c r="G198" s="196"/>
      <c r="H198" s="200">
        <v>164</v>
      </c>
      <c r="I198" s="201"/>
      <c r="J198" s="196"/>
      <c r="K198" s="196"/>
      <c r="L198" s="202"/>
      <c r="M198" s="203"/>
      <c r="N198" s="204"/>
      <c r="O198" s="204"/>
      <c r="P198" s="204"/>
      <c r="Q198" s="204"/>
      <c r="R198" s="204"/>
      <c r="S198" s="204"/>
      <c r="T198" s="205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T198" s="206" t="s">
        <v>117</v>
      </c>
      <c r="AU198" s="206" t="s">
        <v>69</v>
      </c>
      <c r="AV198" s="11" t="s">
        <v>79</v>
      </c>
      <c r="AW198" s="11" t="s">
        <v>31</v>
      </c>
      <c r="AX198" s="11" t="s">
        <v>69</v>
      </c>
      <c r="AY198" s="206" t="s">
        <v>111</v>
      </c>
    </row>
    <row r="199" s="12" customFormat="1">
      <c r="A199" s="12"/>
      <c r="B199" s="207"/>
      <c r="C199" s="208"/>
      <c r="D199" s="197" t="s">
        <v>117</v>
      </c>
      <c r="E199" s="209" t="s">
        <v>19</v>
      </c>
      <c r="F199" s="210" t="s">
        <v>291</v>
      </c>
      <c r="G199" s="208"/>
      <c r="H199" s="209" t="s">
        <v>19</v>
      </c>
      <c r="I199" s="211"/>
      <c r="J199" s="208"/>
      <c r="K199" s="208"/>
      <c r="L199" s="212"/>
      <c r="M199" s="213"/>
      <c r="N199" s="214"/>
      <c r="O199" s="214"/>
      <c r="P199" s="214"/>
      <c r="Q199" s="214"/>
      <c r="R199" s="214"/>
      <c r="S199" s="214"/>
      <c r="T199" s="215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T199" s="216" t="s">
        <v>117</v>
      </c>
      <c r="AU199" s="216" t="s">
        <v>69</v>
      </c>
      <c r="AV199" s="12" t="s">
        <v>77</v>
      </c>
      <c r="AW199" s="12" t="s">
        <v>31</v>
      </c>
      <c r="AX199" s="12" t="s">
        <v>69</v>
      </c>
      <c r="AY199" s="216" t="s">
        <v>111</v>
      </c>
    </row>
    <row r="200" s="13" customFormat="1">
      <c r="A200" s="13"/>
      <c r="B200" s="217"/>
      <c r="C200" s="218"/>
      <c r="D200" s="197" t="s">
        <v>117</v>
      </c>
      <c r="E200" s="219" t="s">
        <v>19</v>
      </c>
      <c r="F200" s="220" t="s">
        <v>123</v>
      </c>
      <c r="G200" s="218"/>
      <c r="H200" s="221">
        <v>259</v>
      </c>
      <c r="I200" s="222"/>
      <c r="J200" s="218"/>
      <c r="K200" s="218"/>
      <c r="L200" s="223"/>
      <c r="M200" s="224"/>
      <c r="N200" s="225"/>
      <c r="O200" s="225"/>
      <c r="P200" s="225"/>
      <c r="Q200" s="225"/>
      <c r="R200" s="225"/>
      <c r="S200" s="225"/>
      <c r="T200" s="22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27" t="s">
        <v>117</v>
      </c>
      <c r="AU200" s="227" t="s">
        <v>69</v>
      </c>
      <c r="AV200" s="13" t="s">
        <v>110</v>
      </c>
      <c r="AW200" s="13" t="s">
        <v>31</v>
      </c>
      <c r="AX200" s="13" t="s">
        <v>77</v>
      </c>
      <c r="AY200" s="227" t="s">
        <v>111</v>
      </c>
    </row>
    <row r="201" s="2" customFormat="1" ht="24.15" customHeight="1">
      <c r="A201" s="38"/>
      <c r="B201" s="39"/>
      <c r="C201" s="182" t="s">
        <v>120</v>
      </c>
      <c r="D201" s="182" t="s">
        <v>105</v>
      </c>
      <c r="E201" s="183" t="s">
        <v>292</v>
      </c>
      <c r="F201" s="184" t="s">
        <v>293</v>
      </c>
      <c r="G201" s="185" t="s">
        <v>108</v>
      </c>
      <c r="H201" s="186">
        <v>22</v>
      </c>
      <c r="I201" s="187"/>
      <c r="J201" s="188">
        <f>ROUND(I201*H201,2)</f>
        <v>0</v>
      </c>
      <c r="K201" s="184" t="s">
        <v>109</v>
      </c>
      <c r="L201" s="44"/>
      <c r="M201" s="189" t="s">
        <v>19</v>
      </c>
      <c r="N201" s="190" t="s">
        <v>40</v>
      </c>
      <c r="O201" s="84"/>
      <c r="P201" s="191">
        <f>O201*H201</f>
        <v>0</v>
      </c>
      <c r="Q201" s="191">
        <v>0</v>
      </c>
      <c r="R201" s="191">
        <f>Q201*H201</f>
        <v>0</v>
      </c>
      <c r="S201" s="191">
        <v>0</v>
      </c>
      <c r="T201" s="192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193" t="s">
        <v>110</v>
      </c>
      <c r="AT201" s="193" t="s">
        <v>105</v>
      </c>
      <c r="AU201" s="193" t="s">
        <v>69</v>
      </c>
      <c r="AY201" s="17" t="s">
        <v>111</v>
      </c>
      <c r="BE201" s="194">
        <f>IF(N201="základní",J201,0)</f>
        <v>0</v>
      </c>
      <c r="BF201" s="194">
        <f>IF(N201="snížená",J201,0)</f>
        <v>0</v>
      </c>
      <c r="BG201" s="194">
        <f>IF(N201="zákl. přenesená",J201,0)</f>
        <v>0</v>
      </c>
      <c r="BH201" s="194">
        <f>IF(N201="sníž. přenesená",J201,0)</f>
        <v>0</v>
      </c>
      <c r="BI201" s="194">
        <f>IF(N201="nulová",J201,0)</f>
        <v>0</v>
      </c>
      <c r="BJ201" s="17" t="s">
        <v>77</v>
      </c>
      <c r="BK201" s="194">
        <f>ROUND(I201*H201,2)</f>
        <v>0</v>
      </c>
      <c r="BL201" s="17" t="s">
        <v>110</v>
      </c>
      <c r="BM201" s="193" t="s">
        <v>294</v>
      </c>
    </row>
    <row r="202" s="11" customFormat="1">
      <c r="A202" s="11"/>
      <c r="B202" s="195"/>
      <c r="C202" s="196"/>
      <c r="D202" s="197" t="s">
        <v>117</v>
      </c>
      <c r="E202" s="198" t="s">
        <v>19</v>
      </c>
      <c r="F202" s="199" t="s">
        <v>129</v>
      </c>
      <c r="G202" s="196"/>
      <c r="H202" s="200">
        <v>9</v>
      </c>
      <c r="I202" s="201"/>
      <c r="J202" s="196"/>
      <c r="K202" s="196"/>
      <c r="L202" s="202"/>
      <c r="M202" s="203"/>
      <c r="N202" s="204"/>
      <c r="O202" s="204"/>
      <c r="P202" s="204"/>
      <c r="Q202" s="204"/>
      <c r="R202" s="204"/>
      <c r="S202" s="204"/>
      <c r="T202" s="205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T202" s="206" t="s">
        <v>117</v>
      </c>
      <c r="AU202" s="206" t="s">
        <v>69</v>
      </c>
      <c r="AV202" s="11" t="s">
        <v>79</v>
      </c>
      <c r="AW202" s="11" t="s">
        <v>31</v>
      </c>
      <c r="AX202" s="11" t="s">
        <v>69</v>
      </c>
      <c r="AY202" s="206" t="s">
        <v>111</v>
      </c>
    </row>
    <row r="203" s="12" customFormat="1">
      <c r="A203" s="12"/>
      <c r="B203" s="207"/>
      <c r="C203" s="208"/>
      <c r="D203" s="197" t="s">
        <v>117</v>
      </c>
      <c r="E203" s="209" t="s">
        <v>19</v>
      </c>
      <c r="F203" s="210" t="s">
        <v>130</v>
      </c>
      <c r="G203" s="208"/>
      <c r="H203" s="209" t="s">
        <v>19</v>
      </c>
      <c r="I203" s="211"/>
      <c r="J203" s="208"/>
      <c r="K203" s="208"/>
      <c r="L203" s="212"/>
      <c r="M203" s="213"/>
      <c r="N203" s="214"/>
      <c r="O203" s="214"/>
      <c r="P203" s="214"/>
      <c r="Q203" s="214"/>
      <c r="R203" s="214"/>
      <c r="S203" s="214"/>
      <c r="T203" s="215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T203" s="216" t="s">
        <v>117</v>
      </c>
      <c r="AU203" s="216" t="s">
        <v>69</v>
      </c>
      <c r="AV203" s="12" t="s">
        <v>77</v>
      </c>
      <c r="AW203" s="12" t="s">
        <v>31</v>
      </c>
      <c r="AX203" s="12" t="s">
        <v>69</v>
      </c>
      <c r="AY203" s="216" t="s">
        <v>111</v>
      </c>
    </row>
    <row r="204" s="11" customFormat="1">
      <c r="A204" s="11"/>
      <c r="B204" s="195"/>
      <c r="C204" s="196"/>
      <c r="D204" s="197" t="s">
        <v>117</v>
      </c>
      <c r="E204" s="198" t="s">
        <v>19</v>
      </c>
      <c r="F204" s="199" t="s">
        <v>131</v>
      </c>
      <c r="G204" s="196"/>
      <c r="H204" s="200">
        <v>13</v>
      </c>
      <c r="I204" s="201"/>
      <c r="J204" s="196"/>
      <c r="K204" s="196"/>
      <c r="L204" s="202"/>
      <c r="M204" s="203"/>
      <c r="N204" s="204"/>
      <c r="O204" s="204"/>
      <c r="P204" s="204"/>
      <c r="Q204" s="204"/>
      <c r="R204" s="204"/>
      <c r="S204" s="204"/>
      <c r="T204" s="205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T204" s="206" t="s">
        <v>117</v>
      </c>
      <c r="AU204" s="206" t="s">
        <v>69</v>
      </c>
      <c r="AV204" s="11" t="s">
        <v>79</v>
      </c>
      <c r="AW204" s="11" t="s">
        <v>31</v>
      </c>
      <c r="AX204" s="11" t="s">
        <v>69</v>
      </c>
      <c r="AY204" s="206" t="s">
        <v>111</v>
      </c>
    </row>
    <row r="205" s="12" customFormat="1">
      <c r="A205" s="12"/>
      <c r="B205" s="207"/>
      <c r="C205" s="208"/>
      <c r="D205" s="197" t="s">
        <v>117</v>
      </c>
      <c r="E205" s="209" t="s">
        <v>19</v>
      </c>
      <c r="F205" s="210" t="s">
        <v>132</v>
      </c>
      <c r="G205" s="208"/>
      <c r="H205" s="209" t="s">
        <v>19</v>
      </c>
      <c r="I205" s="211"/>
      <c r="J205" s="208"/>
      <c r="K205" s="208"/>
      <c r="L205" s="212"/>
      <c r="M205" s="213"/>
      <c r="N205" s="214"/>
      <c r="O205" s="214"/>
      <c r="P205" s="214"/>
      <c r="Q205" s="214"/>
      <c r="R205" s="214"/>
      <c r="S205" s="214"/>
      <c r="T205" s="215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T205" s="216" t="s">
        <v>117</v>
      </c>
      <c r="AU205" s="216" t="s">
        <v>69</v>
      </c>
      <c r="AV205" s="12" t="s">
        <v>77</v>
      </c>
      <c r="AW205" s="12" t="s">
        <v>31</v>
      </c>
      <c r="AX205" s="12" t="s">
        <v>69</v>
      </c>
      <c r="AY205" s="216" t="s">
        <v>111</v>
      </c>
    </row>
    <row r="206" s="13" customFormat="1">
      <c r="A206" s="13"/>
      <c r="B206" s="217"/>
      <c r="C206" s="218"/>
      <c r="D206" s="197" t="s">
        <v>117</v>
      </c>
      <c r="E206" s="219" t="s">
        <v>19</v>
      </c>
      <c r="F206" s="220" t="s">
        <v>123</v>
      </c>
      <c r="G206" s="218"/>
      <c r="H206" s="221">
        <v>22</v>
      </c>
      <c r="I206" s="222"/>
      <c r="J206" s="218"/>
      <c r="K206" s="218"/>
      <c r="L206" s="223"/>
      <c r="M206" s="224"/>
      <c r="N206" s="225"/>
      <c r="O206" s="225"/>
      <c r="P206" s="225"/>
      <c r="Q206" s="225"/>
      <c r="R206" s="225"/>
      <c r="S206" s="225"/>
      <c r="T206" s="22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27" t="s">
        <v>117</v>
      </c>
      <c r="AU206" s="227" t="s">
        <v>69</v>
      </c>
      <c r="AV206" s="13" t="s">
        <v>110</v>
      </c>
      <c r="AW206" s="13" t="s">
        <v>31</v>
      </c>
      <c r="AX206" s="13" t="s">
        <v>77</v>
      </c>
      <c r="AY206" s="227" t="s">
        <v>111</v>
      </c>
    </row>
    <row r="207" s="2" customFormat="1" ht="24.15" customHeight="1">
      <c r="A207" s="38"/>
      <c r="B207" s="39"/>
      <c r="C207" s="232" t="s">
        <v>295</v>
      </c>
      <c r="D207" s="232" t="s">
        <v>181</v>
      </c>
      <c r="E207" s="233" t="s">
        <v>296</v>
      </c>
      <c r="F207" s="234" t="s">
        <v>297</v>
      </c>
      <c r="G207" s="235" t="s">
        <v>108</v>
      </c>
      <c r="H207" s="236">
        <v>22</v>
      </c>
      <c r="I207" s="237"/>
      <c r="J207" s="238">
        <f>ROUND(I207*H207,2)</f>
        <v>0</v>
      </c>
      <c r="K207" s="234" t="s">
        <v>109</v>
      </c>
      <c r="L207" s="239"/>
      <c r="M207" s="240" t="s">
        <v>19</v>
      </c>
      <c r="N207" s="241" t="s">
        <v>40</v>
      </c>
      <c r="O207" s="84"/>
      <c r="P207" s="191">
        <f>O207*H207</f>
        <v>0</v>
      </c>
      <c r="Q207" s="191">
        <v>0</v>
      </c>
      <c r="R207" s="191">
        <f>Q207*H207</f>
        <v>0</v>
      </c>
      <c r="S207" s="191">
        <v>0</v>
      </c>
      <c r="T207" s="192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193" t="s">
        <v>165</v>
      </c>
      <c r="AT207" s="193" t="s">
        <v>181</v>
      </c>
      <c r="AU207" s="193" t="s">
        <v>69</v>
      </c>
      <c r="AY207" s="17" t="s">
        <v>111</v>
      </c>
      <c r="BE207" s="194">
        <f>IF(N207="základní",J207,0)</f>
        <v>0</v>
      </c>
      <c r="BF207" s="194">
        <f>IF(N207="snížená",J207,0)</f>
        <v>0</v>
      </c>
      <c r="BG207" s="194">
        <f>IF(N207="zákl. přenesená",J207,0)</f>
        <v>0</v>
      </c>
      <c r="BH207" s="194">
        <f>IF(N207="sníž. přenesená",J207,0)</f>
        <v>0</v>
      </c>
      <c r="BI207" s="194">
        <f>IF(N207="nulová",J207,0)</f>
        <v>0</v>
      </c>
      <c r="BJ207" s="17" t="s">
        <v>77</v>
      </c>
      <c r="BK207" s="194">
        <f>ROUND(I207*H207,2)</f>
        <v>0</v>
      </c>
      <c r="BL207" s="17" t="s">
        <v>110</v>
      </c>
      <c r="BM207" s="193" t="s">
        <v>298</v>
      </c>
    </row>
    <row r="208" s="11" customFormat="1">
      <c r="A208" s="11"/>
      <c r="B208" s="195"/>
      <c r="C208" s="196"/>
      <c r="D208" s="197" t="s">
        <v>117</v>
      </c>
      <c r="E208" s="198" t="s">
        <v>19</v>
      </c>
      <c r="F208" s="199" t="s">
        <v>129</v>
      </c>
      <c r="G208" s="196"/>
      <c r="H208" s="200">
        <v>9</v>
      </c>
      <c r="I208" s="201"/>
      <c r="J208" s="196"/>
      <c r="K208" s="196"/>
      <c r="L208" s="202"/>
      <c r="M208" s="203"/>
      <c r="N208" s="204"/>
      <c r="O208" s="204"/>
      <c r="P208" s="204"/>
      <c r="Q208" s="204"/>
      <c r="R208" s="204"/>
      <c r="S208" s="204"/>
      <c r="T208" s="205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T208" s="206" t="s">
        <v>117</v>
      </c>
      <c r="AU208" s="206" t="s">
        <v>69</v>
      </c>
      <c r="AV208" s="11" t="s">
        <v>79</v>
      </c>
      <c r="AW208" s="11" t="s">
        <v>31</v>
      </c>
      <c r="AX208" s="11" t="s">
        <v>69</v>
      </c>
      <c r="AY208" s="206" t="s">
        <v>111</v>
      </c>
    </row>
    <row r="209" s="12" customFormat="1">
      <c r="A209" s="12"/>
      <c r="B209" s="207"/>
      <c r="C209" s="208"/>
      <c r="D209" s="197" t="s">
        <v>117</v>
      </c>
      <c r="E209" s="209" t="s">
        <v>19</v>
      </c>
      <c r="F209" s="210" t="s">
        <v>130</v>
      </c>
      <c r="G209" s="208"/>
      <c r="H209" s="209" t="s">
        <v>19</v>
      </c>
      <c r="I209" s="211"/>
      <c r="J209" s="208"/>
      <c r="K209" s="208"/>
      <c r="L209" s="212"/>
      <c r="M209" s="213"/>
      <c r="N209" s="214"/>
      <c r="O209" s="214"/>
      <c r="P209" s="214"/>
      <c r="Q209" s="214"/>
      <c r="R209" s="214"/>
      <c r="S209" s="214"/>
      <c r="T209" s="215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T209" s="216" t="s">
        <v>117</v>
      </c>
      <c r="AU209" s="216" t="s">
        <v>69</v>
      </c>
      <c r="AV209" s="12" t="s">
        <v>77</v>
      </c>
      <c r="AW209" s="12" t="s">
        <v>31</v>
      </c>
      <c r="AX209" s="12" t="s">
        <v>69</v>
      </c>
      <c r="AY209" s="216" t="s">
        <v>111</v>
      </c>
    </row>
    <row r="210" s="11" customFormat="1">
      <c r="A210" s="11"/>
      <c r="B210" s="195"/>
      <c r="C210" s="196"/>
      <c r="D210" s="197" t="s">
        <v>117</v>
      </c>
      <c r="E210" s="198" t="s">
        <v>19</v>
      </c>
      <c r="F210" s="199" t="s">
        <v>131</v>
      </c>
      <c r="G210" s="196"/>
      <c r="H210" s="200">
        <v>13</v>
      </c>
      <c r="I210" s="201"/>
      <c r="J210" s="196"/>
      <c r="K210" s="196"/>
      <c r="L210" s="202"/>
      <c r="M210" s="203"/>
      <c r="N210" s="204"/>
      <c r="O210" s="204"/>
      <c r="P210" s="204"/>
      <c r="Q210" s="204"/>
      <c r="R210" s="204"/>
      <c r="S210" s="204"/>
      <c r="T210" s="205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T210" s="206" t="s">
        <v>117</v>
      </c>
      <c r="AU210" s="206" t="s">
        <v>69</v>
      </c>
      <c r="AV210" s="11" t="s">
        <v>79</v>
      </c>
      <c r="AW210" s="11" t="s">
        <v>31</v>
      </c>
      <c r="AX210" s="11" t="s">
        <v>69</v>
      </c>
      <c r="AY210" s="206" t="s">
        <v>111</v>
      </c>
    </row>
    <row r="211" s="12" customFormat="1">
      <c r="A211" s="12"/>
      <c r="B211" s="207"/>
      <c r="C211" s="208"/>
      <c r="D211" s="197" t="s">
        <v>117</v>
      </c>
      <c r="E211" s="209" t="s">
        <v>19</v>
      </c>
      <c r="F211" s="210" t="s">
        <v>132</v>
      </c>
      <c r="G211" s="208"/>
      <c r="H211" s="209" t="s">
        <v>19</v>
      </c>
      <c r="I211" s="211"/>
      <c r="J211" s="208"/>
      <c r="K211" s="208"/>
      <c r="L211" s="212"/>
      <c r="M211" s="213"/>
      <c r="N211" s="214"/>
      <c r="O211" s="214"/>
      <c r="P211" s="214"/>
      <c r="Q211" s="214"/>
      <c r="R211" s="214"/>
      <c r="S211" s="214"/>
      <c r="T211" s="215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T211" s="216" t="s">
        <v>117</v>
      </c>
      <c r="AU211" s="216" t="s">
        <v>69</v>
      </c>
      <c r="AV211" s="12" t="s">
        <v>77</v>
      </c>
      <c r="AW211" s="12" t="s">
        <v>31</v>
      </c>
      <c r="AX211" s="12" t="s">
        <v>69</v>
      </c>
      <c r="AY211" s="216" t="s">
        <v>111</v>
      </c>
    </row>
    <row r="212" s="13" customFormat="1">
      <c r="A212" s="13"/>
      <c r="B212" s="217"/>
      <c r="C212" s="218"/>
      <c r="D212" s="197" t="s">
        <v>117</v>
      </c>
      <c r="E212" s="219" t="s">
        <v>19</v>
      </c>
      <c r="F212" s="220" t="s">
        <v>123</v>
      </c>
      <c r="G212" s="218"/>
      <c r="H212" s="221">
        <v>22</v>
      </c>
      <c r="I212" s="222"/>
      <c r="J212" s="218"/>
      <c r="K212" s="218"/>
      <c r="L212" s="223"/>
      <c r="M212" s="224"/>
      <c r="N212" s="225"/>
      <c r="O212" s="225"/>
      <c r="P212" s="225"/>
      <c r="Q212" s="225"/>
      <c r="R212" s="225"/>
      <c r="S212" s="225"/>
      <c r="T212" s="22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27" t="s">
        <v>117</v>
      </c>
      <c r="AU212" s="227" t="s">
        <v>69</v>
      </c>
      <c r="AV212" s="13" t="s">
        <v>110</v>
      </c>
      <c r="AW212" s="13" t="s">
        <v>31</v>
      </c>
      <c r="AX212" s="13" t="s">
        <v>77</v>
      </c>
      <c r="AY212" s="227" t="s">
        <v>111</v>
      </c>
    </row>
    <row r="213" s="2" customFormat="1" ht="24.15" customHeight="1">
      <c r="A213" s="38"/>
      <c r="B213" s="39"/>
      <c r="C213" s="182" t="s">
        <v>299</v>
      </c>
      <c r="D213" s="182" t="s">
        <v>105</v>
      </c>
      <c r="E213" s="183" t="s">
        <v>300</v>
      </c>
      <c r="F213" s="184" t="s">
        <v>301</v>
      </c>
      <c r="G213" s="185" t="s">
        <v>108</v>
      </c>
      <c r="H213" s="186">
        <v>29</v>
      </c>
      <c r="I213" s="187"/>
      <c r="J213" s="188">
        <f>ROUND(I213*H213,2)</f>
        <v>0</v>
      </c>
      <c r="K213" s="184" t="s">
        <v>109</v>
      </c>
      <c r="L213" s="44"/>
      <c r="M213" s="189" t="s">
        <v>19</v>
      </c>
      <c r="N213" s="190" t="s">
        <v>40</v>
      </c>
      <c r="O213" s="84"/>
      <c r="P213" s="191">
        <f>O213*H213</f>
        <v>0</v>
      </c>
      <c r="Q213" s="191">
        <v>0</v>
      </c>
      <c r="R213" s="191">
        <f>Q213*H213</f>
        <v>0</v>
      </c>
      <c r="S213" s="191">
        <v>0</v>
      </c>
      <c r="T213" s="192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193" t="s">
        <v>115</v>
      </c>
      <c r="AT213" s="193" t="s">
        <v>105</v>
      </c>
      <c r="AU213" s="193" t="s">
        <v>69</v>
      </c>
      <c r="AY213" s="17" t="s">
        <v>111</v>
      </c>
      <c r="BE213" s="194">
        <f>IF(N213="základní",J213,0)</f>
        <v>0</v>
      </c>
      <c r="BF213" s="194">
        <f>IF(N213="snížená",J213,0)</f>
        <v>0</v>
      </c>
      <c r="BG213" s="194">
        <f>IF(N213="zákl. přenesená",J213,0)</f>
        <v>0</v>
      </c>
      <c r="BH213" s="194">
        <f>IF(N213="sníž. přenesená",J213,0)</f>
        <v>0</v>
      </c>
      <c r="BI213" s="194">
        <f>IF(N213="nulová",J213,0)</f>
        <v>0</v>
      </c>
      <c r="BJ213" s="17" t="s">
        <v>77</v>
      </c>
      <c r="BK213" s="194">
        <f>ROUND(I213*H213,2)</f>
        <v>0</v>
      </c>
      <c r="BL213" s="17" t="s">
        <v>115</v>
      </c>
      <c r="BM213" s="193" t="s">
        <v>302</v>
      </c>
    </row>
    <row r="214" s="2" customFormat="1" ht="24.15" customHeight="1">
      <c r="A214" s="38"/>
      <c r="B214" s="39"/>
      <c r="C214" s="182" t="s">
        <v>303</v>
      </c>
      <c r="D214" s="182" t="s">
        <v>105</v>
      </c>
      <c r="E214" s="183" t="s">
        <v>304</v>
      </c>
      <c r="F214" s="184" t="s">
        <v>305</v>
      </c>
      <c r="G214" s="185" t="s">
        <v>108</v>
      </c>
      <c r="H214" s="186">
        <v>13</v>
      </c>
      <c r="I214" s="187"/>
      <c r="J214" s="188">
        <f>ROUND(I214*H214,2)</f>
        <v>0</v>
      </c>
      <c r="K214" s="184" t="s">
        <v>109</v>
      </c>
      <c r="L214" s="44"/>
      <c r="M214" s="189" t="s">
        <v>19</v>
      </c>
      <c r="N214" s="190" t="s">
        <v>40</v>
      </c>
      <c r="O214" s="84"/>
      <c r="P214" s="191">
        <f>O214*H214</f>
        <v>0</v>
      </c>
      <c r="Q214" s="191">
        <v>0</v>
      </c>
      <c r="R214" s="191">
        <f>Q214*H214</f>
        <v>0</v>
      </c>
      <c r="S214" s="191">
        <v>0</v>
      </c>
      <c r="T214" s="192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193" t="s">
        <v>110</v>
      </c>
      <c r="AT214" s="193" t="s">
        <v>105</v>
      </c>
      <c r="AU214" s="193" t="s">
        <v>69</v>
      </c>
      <c r="AY214" s="17" t="s">
        <v>111</v>
      </c>
      <c r="BE214" s="194">
        <f>IF(N214="základní",J214,0)</f>
        <v>0</v>
      </c>
      <c r="BF214" s="194">
        <f>IF(N214="snížená",J214,0)</f>
        <v>0</v>
      </c>
      <c r="BG214" s="194">
        <f>IF(N214="zákl. přenesená",J214,0)</f>
        <v>0</v>
      </c>
      <c r="BH214" s="194">
        <f>IF(N214="sníž. přenesená",J214,0)</f>
        <v>0</v>
      </c>
      <c r="BI214" s="194">
        <f>IF(N214="nulová",J214,0)</f>
        <v>0</v>
      </c>
      <c r="BJ214" s="17" t="s">
        <v>77</v>
      </c>
      <c r="BK214" s="194">
        <f>ROUND(I214*H214,2)</f>
        <v>0</v>
      </c>
      <c r="BL214" s="17" t="s">
        <v>110</v>
      </c>
      <c r="BM214" s="193" t="s">
        <v>306</v>
      </c>
    </row>
    <row r="215" s="11" customFormat="1">
      <c r="A215" s="11"/>
      <c r="B215" s="195"/>
      <c r="C215" s="196"/>
      <c r="D215" s="197" t="s">
        <v>117</v>
      </c>
      <c r="E215" s="198" t="s">
        <v>19</v>
      </c>
      <c r="F215" s="199" t="s">
        <v>131</v>
      </c>
      <c r="G215" s="196"/>
      <c r="H215" s="200">
        <v>13</v>
      </c>
      <c r="I215" s="201"/>
      <c r="J215" s="196"/>
      <c r="K215" s="196"/>
      <c r="L215" s="202"/>
      <c r="M215" s="203"/>
      <c r="N215" s="204"/>
      <c r="O215" s="204"/>
      <c r="P215" s="204"/>
      <c r="Q215" s="204"/>
      <c r="R215" s="204"/>
      <c r="S215" s="204"/>
      <c r="T215" s="205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T215" s="206" t="s">
        <v>117</v>
      </c>
      <c r="AU215" s="206" t="s">
        <v>69</v>
      </c>
      <c r="AV215" s="11" t="s">
        <v>79</v>
      </c>
      <c r="AW215" s="11" t="s">
        <v>31</v>
      </c>
      <c r="AX215" s="11" t="s">
        <v>69</v>
      </c>
      <c r="AY215" s="206" t="s">
        <v>111</v>
      </c>
    </row>
    <row r="216" s="12" customFormat="1">
      <c r="A216" s="12"/>
      <c r="B216" s="207"/>
      <c r="C216" s="208"/>
      <c r="D216" s="197" t="s">
        <v>117</v>
      </c>
      <c r="E216" s="209" t="s">
        <v>19</v>
      </c>
      <c r="F216" s="210" t="s">
        <v>132</v>
      </c>
      <c r="G216" s="208"/>
      <c r="H216" s="209" t="s">
        <v>19</v>
      </c>
      <c r="I216" s="211"/>
      <c r="J216" s="208"/>
      <c r="K216" s="208"/>
      <c r="L216" s="212"/>
      <c r="M216" s="213"/>
      <c r="N216" s="214"/>
      <c r="O216" s="214"/>
      <c r="P216" s="214"/>
      <c r="Q216" s="214"/>
      <c r="R216" s="214"/>
      <c r="S216" s="214"/>
      <c r="T216" s="215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T216" s="216" t="s">
        <v>117</v>
      </c>
      <c r="AU216" s="216" t="s">
        <v>69</v>
      </c>
      <c r="AV216" s="12" t="s">
        <v>77</v>
      </c>
      <c r="AW216" s="12" t="s">
        <v>31</v>
      </c>
      <c r="AX216" s="12" t="s">
        <v>69</v>
      </c>
      <c r="AY216" s="216" t="s">
        <v>111</v>
      </c>
    </row>
    <row r="217" s="13" customFormat="1">
      <c r="A217" s="13"/>
      <c r="B217" s="217"/>
      <c r="C217" s="218"/>
      <c r="D217" s="197" t="s">
        <v>117</v>
      </c>
      <c r="E217" s="219" t="s">
        <v>19</v>
      </c>
      <c r="F217" s="220" t="s">
        <v>123</v>
      </c>
      <c r="G217" s="218"/>
      <c r="H217" s="221">
        <v>13</v>
      </c>
      <c r="I217" s="222"/>
      <c r="J217" s="218"/>
      <c r="K217" s="218"/>
      <c r="L217" s="223"/>
      <c r="M217" s="224"/>
      <c r="N217" s="225"/>
      <c r="O217" s="225"/>
      <c r="P217" s="225"/>
      <c r="Q217" s="225"/>
      <c r="R217" s="225"/>
      <c r="S217" s="225"/>
      <c r="T217" s="22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27" t="s">
        <v>117</v>
      </c>
      <c r="AU217" s="227" t="s">
        <v>69</v>
      </c>
      <c r="AV217" s="13" t="s">
        <v>110</v>
      </c>
      <c r="AW217" s="13" t="s">
        <v>31</v>
      </c>
      <c r="AX217" s="13" t="s">
        <v>77</v>
      </c>
      <c r="AY217" s="227" t="s">
        <v>111</v>
      </c>
    </row>
    <row r="218" s="2" customFormat="1" ht="24.15" customHeight="1">
      <c r="A218" s="38"/>
      <c r="B218" s="39"/>
      <c r="C218" s="182" t="s">
        <v>307</v>
      </c>
      <c r="D218" s="182" t="s">
        <v>105</v>
      </c>
      <c r="E218" s="183" t="s">
        <v>308</v>
      </c>
      <c r="F218" s="184" t="s">
        <v>309</v>
      </c>
      <c r="G218" s="185" t="s">
        <v>108</v>
      </c>
      <c r="H218" s="186">
        <v>9</v>
      </c>
      <c r="I218" s="187"/>
      <c r="J218" s="188">
        <f>ROUND(I218*H218,2)</f>
        <v>0</v>
      </c>
      <c r="K218" s="184" t="s">
        <v>109</v>
      </c>
      <c r="L218" s="44"/>
      <c r="M218" s="189" t="s">
        <v>19</v>
      </c>
      <c r="N218" s="190" t="s">
        <v>40</v>
      </c>
      <c r="O218" s="84"/>
      <c r="P218" s="191">
        <f>O218*H218</f>
        <v>0</v>
      </c>
      <c r="Q218" s="191">
        <v>0</v>
      </c>
      <c r="R218" s="191">
        <f>Q218*H218</f>
        <v>0</v>
      </c>
      <c r="S218" s="191">
        <v>0</v>
      </c>
      <c r="T218" s="192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193" t="s">
        <v>110</v>
      </c>
      <c r="AT218" s="193" t="s">
        <v>105</v>
      </c>
      <c r="AU218" s="193" t="s">
        <v>69</v>
      </c>
      <c r="AY218" s="17" t="s">
        <v>111</v>
      </c>
      <c r="BE218" s="194">
        <f>IF(N218="základní",J218,0)</f>
        <v>0</v>
      </c>
      <c r="BF218" s="194">
        <f>IF(N218="snížená",J218,0)</f>
        <v>0</v>
      </c>
      <c r="BG218" s="194">
        <f>IF(N218="zákl. přenesená",J218,0)</f>
        <v>0</v>
      </c>
      <c r="BH218" s="194">
        <f>IF(N218="sníž. přenesená",J218,0)</f>
        <v>0</v>
      </c>
      <c r="BI218" s="194">
        <f>IF(N218="nulová",J218,0)</f>
        <v>0</v>
      </c>
      <c r="BJ218" s="17" t="s">
        <v>77</v>
      </c>
      <c r="BK218" s="194">
        <f>ROUND(I218*H218,2)</f>
        <v>0</v>
      </c>
      <c r="BL218" s="17" t="s">
        <v>110</v>
      </c>
      <c r="BM218" s="193" t="s">
        <v>310</v>
      </c>
    </row>
    <row r="219" s="11" customFormat="1">
      <c r="A219" s="11"/>
      <c r="B219" s="195"/>
      <c r="C219" s="196"/>
      <c r="D219" s="197" t="s">
        <v>117</v>
      </c>
      <c r="E219" s="198" t="s">
        <v>19</v>
      </c>
      <c r="F219" s="199" t="s">
        <v>129</v>
      </c>
      <c r="G219" s="196"/>
      <c r="H219" s="200">
        <v>9</v>
      </c>
      <c r="I219" s="201"/>
      <c r="J219" s="196"/>
      <c r="K219" s="196"/>
      <c r="L219" s="202"/>
      <c r="M219" s="203"/>
      <c r="N219" s="204"/>
      <c r="O219" s="204"/>
      <c r="P219" s="204"/>
      <c r="Q219" s="204"/>
      <c r="R219" s="204"/>
      <c r="S219" s="204"/>
      <c r="T219" s="205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T219" s="206" t="s">
        <v>117</v>
      </c>
      <c r="AU219" s="206" t="s">
        <v>69</v>
      </c>
      <c r="AV219" s="11" t="s">
        <v>79</v>
      </c>
      <c r="AW219" s="11" t="s">
        <v>31</v>
      </c>
      <c r="AX219" s="11" t="s">
        <v>69</v>
      </c>
      <c r="AY219" s="206" t="s">
        <v>111</v>
      </c>
    </row>
    <row r="220" s="12" customFormat="1">
      <c r="A220" s="12"/>
      <c r="B220" s="207"/>
      <c r="C220" s="208"/>
      <c r="D220" s="197" t="s">
        <v>117</v>
      </c>
      <c r="E220" s="209" t="s">
        <v>19</v>
      </c>
      <c r="F220" s="210" t="s">
        <v>130</v>
      </c>
      <c r="G220" s="208"/>
      <c r="H220" s="209" t="s">
        <v>19</v>
      </c>
      <c r="I220" s="211"/>
      <c r="J220" s="208"/>
      <c r="K220" s="208"/>
      <c r="L220" s="212"/>
      <c r="M220" s="213"/>
      <c r="N220" s="214"/>
      <c r="O220" s="214"/>
      <c r="P220" s="214"/>
      <c r="Q220" s="214"/>
      <c r="R220" s="214"/>
      <c r="S220" s="214"/>
      <c r="T220" s="215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T220" s="216" t="s">
        <v>117</v>
      </c>
      <c r="AU220" s="216" t="s">
        <v>69</v>
      </c>
      <c r="AV220" s="12" t="s">
        <v>77</v>
      </c>
      <c r="AW220" s="12" t="s">
        <v>31</v>
      </c>
      <c r="AX220" s="12" t="s">
        <v>69</v>
      </c>
      <c r="AY220" s="216" t="s">
        <v>111</v>
      </c>
    </row>
    <row r="221" s="13" customFormat="1">
      <c r="A221" s="13"/>
      <c r="B221" s="217"/>
      <c r="C221" s="218"/>
      <c r="D221" s="197" t="s">
        <v>117</v>
      </c>
      <c r="E221" s="219" t="s">
        <v>19</v>
      </c>
      <c r="F221" s="220" t="s">
        <v>123</v>
      </c>
      <c r="G221" s="218"/>
      <c r="H221" s="221">
        <v>9</v>
      </c>
      <c r="I221" s="222"/>
      <c r="J221" s="218"/>
      <c r="K221" s="218"/>
      <c r="L221" s="223"/>
      <c r="M221" s="224"/>
      <c r="N221" s="225"/>
      <c r="O221" s="225"/>
      <c r="P221" s="225"/>
      <c r="Q221" s="225"/>
      <c r="R221" s="225"/>
      <c r="S221" s="225"/>
      <c r="T221" s="22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27" t="s">
        <v>117</v>
      </c>
      <c r="AU221" s="227" t="s">
        <v>69</v>
      </c>
      <c r="AV221" s="13" t="s">
        <v>110</v>
      </c>
      <c r="AW221" s="13" t="s">
        <v>31</v>
      </c>
      <c r="AX221" s="13" t="s">
        <v>77</v>
      </c>
      <c r="AY221" s="227" t="s">
        <v>111</v>
      </c>
    </row>
    <row r="222" s="2" customFormat="1" ht="33" customHeight="1">
      <c r="A222" s="38"/>
      <c r="B222" s="39"/>
      <c r="C222" s="232" t="s">
        <v>311</v>
      </c>
      <c r="D222" s="232" t="s">
        <v>181</v>
      </c>
      <c r="E222" s="233" t="s">
        <v>312</v>
      </c>
      <c r="F222" s="234" t="s">
        <v>313</v>
      </c>
      <c r="G222" s="235" t="s">
        <v>108</v>
      </c>
      <c r="H222" s="236">
        <v>4</v>
      </c>
      <c r="I222" s="237"/>
      <c r="J222" s="238">
        <f>ROUND(I222*H222,2)</f>
        <v>0</v>
      </c>
      <c r="K222" s="234" t="s">
        <v>19</v>
      </c>
      <c r="L222" s="239"/>
      <c r="M222" s="240" t="s">
        <v>19</v>
      </c>
      <c r="N222" s="241" t="s">
        <v>40</v>
      </c>
      <c r="O222" s="84"/>
      <c r="P222" s="191">
        <f>O222*H222</f>
        <v>0</v>
      </c>
      <c r="Q222" s="191">
        <v>0</v>
      </c>
      <c r="R222" s="191">
        <f>Q222*H222</f>
        <v>0</v>
      </c>
      <c r="S222" s="191">
        <v>0</v>
      </c>
      <c r="T222" s="192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193" t="s">
        <v>165</v>
      </c>
      <c r="AT222" s="193" t="s">
        <v>181</v>
      </c>
      <c r="AU222" s="193" t="s">
        <v>69</v>
      </c>
      <c r="AY222" s="17" t="s">
        <v>111</v>
      </c>
      <c r="BE222" s="194">
        <f>IF(N222="základní",J222,0)</f>
        <v>0</v>
      </c>
      <c r="BF222" s="194">
        <f>IF(N222="snížená",J222,0)</f>
        <v>0</v>
      </c>
      <c r="BG222" s="194">
        <f>IF(N222="zákl. přenesená",J222,0)</f>
        <v>0</v>
      </c>
      <c r="BH222" s="194">
        <f>IF(N222="sníž. přenesená",J222,0)</f>
        <v>0</v>
      </c>
      <c r="BI222" s="194">
        <f>IF(N222="nulová",J222,0)</f>
        <v>0</v>
      </c>
      <c r="BJ222" s="17" t="s">
        <v>77</v>
      </c>
      <c r="BK222" s="194">
        <f>ROUND(I222*H222,2)</f>
        <v>0</v>
      </c>
      <c r="BL222" s="17" t="s">
        <v>110</v>
      </c>
      <c r="BM222" s="193" t="s">
        <v>314</v>
      </c>
    </row>
    <row r="223" s="2" customFormat="1">
      <c r="A223" s="38"/>
      <c r="B223" s="39"/>
      <c r="C223" s="40"/>
      <c r="D223" s="197" t="s">
        <v>170</v>
      </c>
      <c r="E223" s="40"/>
      <c r="F223" s="228" t="s">
        <v>315</v>
      </c>
      <c r="G223" s="40"/>
      <c r="H223" s="40"/>
      <c r="I223" s="229"/>
      <c r="J223" s="40"/>
      <c r="K223" s="40"/>
      <c r="L223" s="44"/>
      <c r="M223" s="230"/>
      <c r="N223" s="231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170</v>
      </c>
      <c r="AU223" s="17" t="s">
        <v>69</v>
      </c>
    </row>
    <row r="224" s="2" customFormat="1" ht="37.8" customHeight="1">
      <c r="A224" s="38"/>
      <c r="B224" s="39"/>
      <c r="C224" s="232" t="s">
        <v>316</v>
      </c>
      <c r="D224" s="232" t="s">
        <v>181</v>
      </c>
      <c r="E224" s="233" t="s">
        <v>317</v>
      </c>
      <c r="F224" s="234" t="s">
        <v>318</v>
      </c>
      <c r="G224" s="235" t="s">
        <v>108</v>
      </c>
      <c r="H224" s="236">
        <v>3</v>
      </c>
      <c r="I224" s="237"/>
      <c r="J224" s="238">
        <f>ROUND(I224*H224,2)</f>
        <v>0</v>
      </c>
      <c r="K224" s="234" t="s">
        <v>19</v>
      </c>
      <c r="L224" s="239"/>
      <c r="M224" s="240" t="s">
        <v>19</v>
      </c>
      <c r="N224" s="241" t="s">
        <v>40</v>
      </c>
      <c r="O224" s="84"/>
      <c r="P224" s="191">
        <f>O224*H224</f>
        <v>0</v>
      </c>
      <c r="Q224" s="191">
        <v>0</v>
      </c>
      <c r="R224" s="191">
        <f>Q224*H224</f>
        <v>0</v>
      </c>
      <c r="S224" s="191">
        <v>0</v>
      </c>
      <c r="T224" s="192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193" t="s">
        <v>184</v>
      </c>
      <c r="AT224" s="193" t="s">
        <v>181</v>
      </c>
      <c r="AU224" s="193" t="s">
        <v>69</v>
      </c>
      <c r="AY224" s="17" t="s">
        <v>111</v>
      </c>
      <c r="BE224" s="194">
        <f>IF(N224="základní",J224,0)</f>
        <v>0</v>
      </c>
      <c r="BF224" s="194">
        <f>IF(N224="snížená",J224,0)</f>
        <v>0</v>
      </c>
      <c r="BG224" s="194">
        <f>IF(N224="zákl. přenesená",J224,0)</f>
        <v>0</v>
      </c>
      <c r="BH224" s="194">
        <f>IF(N224="sníž. přenesená",J224,0)</f>
        <v>0</v>
      </c>
      <c r="BI224" s="194">
        <f>IF(N224="nulová",J224,0)</f>
        <v>0</v>
      </c>
      <c r="BJ224" s="17" t="s">
        <v>77</v>
      </c>
      <c r="BK224" s="194">
        <f>ROUND(I224*H224,2)</f>
        <v>0</v>
      </c>
      <c r="BL224" s="17" t="s">
        <v>179</v>
      </c>
      <c r="BM224" s="193" t="s">
        <v>319</v>
      </c>
    </row>
    <row r="225" s="2" customFormat="1">
      <c r="A225" s="38"/>
      <c r="B225" s="39"/>
      <c r="C225" s="40"/>
      <c r="D225" s="197" t="s">
        <v>170</v>
      </c>
      <c r="E225" s="40"/>
      <c r="F225" s="228" t="s">
        <v>320</v>
      </c>
      <c r="G225" s="40"/>
      <c r="H225" s="40"/>
      <c r="I225" s="229"/>
      <c r="J225" s="40"/>
      <c r="K225" s="40"/>
      <c r="L225" s="44"/>
      <c r="M225" s="230"/>
      <c r="N225" s="231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170</v>
      </c>
      <c r="AU225" s="17" t="s">
        <v>69</v>
      </c>
    </row>
    <row r="226" s="2" customFormat="1" ht="37.8" customHeight="1">
      <c r="A226" s="38"/>
      <c r="B226" s="39"/>
      <c r="C226" s="232" t="s">
        <v>321</v>
      </c>
      <c r="D226" s="232" t="s">
        <v>181</v>
      </c>
      <c r="E226" s="233" t="s">
        <v>322</v>
      </c>
      <c r="F226" s="234" t="s">
        <v>318</v>
      </c>
      <c r="G226" s="235" t="s">
        <v>108</v>
      </c>
      <c r="H226" s="236">
        <v>8</v>
      </c>
      <c r="I226" s="237"/>
      <c r="J226" s="238">
        <f>ROUND(I226*H226,2)</f>
        <v>0</v>
      </c>
      <c r="K226" s="234" t="s">
        <v>19</v>
      </c>
      <c r="L226" s="239"/>
      <c r="M226" s="240" t="s">
        <v>19</v>
      </c>
      <c r="N226" s="241" t="s">
        <v>40</v>
      </c>
      <c r="O226" s="84"/>
      <c r="P226" s="191">
        <f>O226*H226</f>
        <v>0</v>
      </c>
      <c r="Q226" s="191">
        <v>0</v>
      </c>
      <c r="R226" s="191">
        <f>Q226*H226</f>
        <v>0</v>
      </c>
      <c r="S226" s="191">
        <v>0</v>
      </c>
      <c r="T226" s="192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193" t="s">
        <v>184</v>
      </c>
      <c r="AT226" s="193" t="s">
        <v>181</v>
      </c>
      <c r="AU226" s="193" t="s">
        <v>69</v>
      </c>
      <c r="AY226" s="17" t="s">
        <v>111</v>
      </c>
      <c r="BE226" s="194">
        <f>IF(N226="základní",J226,0)</f>
        <v>0</v>
      </c>
      <c r="BF226" s="194">
        <f>IF(N226="snížená",J226,0)</f>
        <v>0</v>
      </c>
      <c r="BG226" s="194">
        <f>IF(N226="zákl. přenesená",J226,0)</f>
        <v>0</v>
      </c>
      <c r="BH226" s="194">
        <f>IF(N226="sníž. přenesená",J226,0)</f>
        <v>0</v>
      </c>
      <c r="BI226" s="194">
        <f>IF(N226="nulová",J226,0)</f>
        <v>0</v>
      </c>
      <c r="BJ226" s="17" t="s">
        <v>77</v>
      </c>
      <c r="BK226" s="194">
        <f>ROUND(I226*H226,2)</f>
        <v>0</v>
      </c>
      <c r="BL226" s="17" t="s">
        <v>179</v>
      </c>
      <c r="BM226" s="193" t="s">
        <v>323</v>
      </c>
    </row>
    <row r="227" s="2" customFormat="1">
      <c r="A227" s="38"/>
      <c r="B227" s="39"/>
      <c r="C227" s="40"/>
      <c r="D227" s="197" t="s">
        <v>170</v>
      </c>
      <c r="E227" s="40"/>
      <c r="F227" s="228" t="s">
        <v>324</v>
      </c>
      <c r="G227" s="40"/>
      <c r="H227" s="40"/>
      <c r="I227" s="229"/>
      <c r="J227" s="40"/>
      <c r="K227" s="40"/>
      <c r="L227" s="44"/>
      <c r="M227" s="230"/>
      <c r="N227" s="231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170</v>
      </c>
      <c r="AU227" s="17" t="s">
        <v>69</v>
      </c>
    </row>
    <row r="228" s="2" customFormat="1" ht="37.8" customHeight="1">
      <c r="A228" s="38"/>
      <c r="B228" s="39"/>
      <c r="C228" s="232" t="s">
        <v>325</v>
      </c>
      <c r="D228" s="232" t="s">
        <v>181</v>
      </c>
      <c r="E228" s="233" t="s">
        <v>326</v>
      </c>
      <c r="F228" s="234" t="s">
        <v>318</v>
      </c>
      <c r="G228" s="235" t="s">
        <v>108</v>
      </c>
      <c r="H228" s="236">
        <v>3</v>
      </c>
      <c r="I228" s="237"/>
      <c r="J228" s="238">
        <f>ROUND(I228*H228,2)</f>
        <v>0</v>
      </c>
      <c r="K228" s="234" t="s">
        <v>19</v>
      </c>
      <c r="L228" s="239"/>
      <c r="M228" s="240" t="s">
        <v>19</v>
      </c>
      <c r="N228" s="241" t="s">
        <v>40</v>
      </c>
      <c r="O228" s="84"/>
      <c r="P228" s="191">
        <f>O228*H228</f>
        <v>0</v>
      </c>
      <c r="Q228" s="191">
        <v>0</v>
      </c>
      <c r="R228" s="191">
        <f>Q228*H228</f>
        <v>0</v>
      </c>
      <c r="S228" s="191">
        <v>0</v>
      </c>
      <c r="T228" s="192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193" t="s">
        <v>184</v>
      </c>
      <c r="AT228" s="193" t="s">
        <v>181</v>
      </c>
      <c r="AU228" s="193" t="s">
        <v>69</v>
      </c>
      <c r="AY228" s="17" t="s">
        <v>111</v>
      </c>
      <c r="BE228" s="194">
        <f>IF(N228="základní",J228,0)</f>
        <v>0</v>
      </c>
      <c r="BF228" s="194">
        <f>IF(N228="snížená",J228,0)</f>
        <v>0</v>
      </c>
      <c r="BG228" s="194">
        <f>IF(N228="zákl. přenesená",J228,0)</f>
        <v>0</v>
      </c>
      <c r="BH228" s="194">
        <f>IF(N228="sníž. přenesená",J228,0)</f>
        <v>0</v>
      </c>
      <c r="BI228" s="194">
        <f>IF(N228="nulová",J228,0)</f>
        <v>0</v>
      </c>
      <c r="BJ228" s="17" t="s">
        <v>77</v>
      </c>
      <c r="BK228" s="194">
        <f>ROUND(I228*H228,2)</f>
        <v>0</v>
      </c>
      <c r="BL228" s="17" t="s">
        <v>179</v>
      </c>
      <c r="BM228" s="193" t="s">
        <v>327</v>
      </c>
    </row>
    <row r="229" s="2" customFormat="1">
      <c r="A229" s="38"/>
      <c r="B229" s="39"/>
      <c r="C229" s="40"/>
      <c r="D229" s="197" t="s">
        <v>170</v>
      </c>
      <c r="E229" s="40"/>
      <c r="F229" s="228" t="s">
        <v>328</v>
      </c>
      <c r="G229" s="40"/>
      <c r="H229" s="40"/>
      <c r="I229" s="229"/>
      <c r="J229" s="40"/>
      <c r="K229" s="40"/>
      <c r="L229" s="44"/>
      <c r="M229" s="230"/>
      <c r="N229" s="231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170</v>
      </c>
      <c r="AU229" s="17" t="s">
        <v>69</v>
      </c>
    </row>
    <row r="230" s="2" customFormat="1" ht="37.8" customHeight="1">
      <c r="A230" s="38"/>
      <c r="B230" s="39"/>
      <c r="C230" s="232" t="s">
        <v>329</v>
      </c>
      <c r="D230" s="232" t="s">
        <v>181</v>
      </c>
      <c r="E230" s="233" t="s">
        <v>330</v>
      </c>
      <c r="F230" s="234" t="s">
        <v>318</v>
      </c>
      <c r="G230" s="235" t="s">
        <v>108</v>
      </c>
      <c r="H230" s="236">
        <v>1</v>
      </c>
      <c r="I230" s="237"/>
      <c r="J230" s="238">
        <f>ROUND(I230*H230,2)</f>
        <v>0</v>
      </c>
      <c r="K230" s="234" t="s">
        <v>19</v>
      </c>
      <c r="L230" s="239"/>
      <c r="M230" s="240" t="s">
        <v>19</v>
      </c>
      <c r="N230" s="241" t="s">
        <v>40</v>
      </c>
      <c r="O230" s="84"/>
      <c r="P230" s="191">
        <f>O230*H230</f>
        <v>0</v>
      </c>
      <c r="Q230" s="191">
        <v>0</v>
      </c>
      <c r="R230" s="191">
        <f>Q230*H230</f>
        <v>0</v>
      </c>
      <c r="S230" s="191">
        <v>0</v>
      </c>
      <c r="T230" s="192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193" t="s">
        <v>184</v>
      </c>
      <c r="AT230" s="193" t="s">
        <v>181</v>
      </c>
      <c r="AU230" s="193" t="s">
        <v>69</v>
      </c>
      <c r="AY230" s="17" t="s">
        <v>111</v>
      </c>
      <c r="BE230" s="194">
        <f>IF(N230="základní",J230,0)</f>
        <v>0</v>
      </c>
      <c r="BF230" s="194">
        <f>IF(N230="snížená",J230,0)</f>
        <v>0</v>
      </c>
      <c r="BG230" s="194">
        <f>IF(N230="zákl. přenesená",J230,0)</f>
        <v>0</v>
      </c>
      <c r="BH230" s="194">
        <f>IF(N230="sníž. přenesená",J230,0)</f>
        <v>0</v>
      </c>
      <c r="BI230" s="194">
        <f>IF(N230="nulová",J230,0)</f>
        <v>0</v>
      </c>
      <c r="BJ230" s="17" t="s">
        <v>77</v>
      </c>
      <c r="BK230" s="194">
        <f>ROUND(I230*H230,2)</f>
        <v>0</v>
      </c>
      <c r="BL230" s="17" t="s">
        <v>179</v>
      </c>
      <c r="BM230" s="193" t="s">
        <v>331</v>
      </c>
    </row>
    <row r="231" s="2" customFormat="1">
      <c r="A231" s="38"/>
      <c r="B231" s="39"/>
      <c r="C231" s="40"/>
      <c r="D231" s="197" t="s">
        <v>170</v>
      </c>
      <c r="E231" s="40"/>
      <c r="F231" s="228" t="s">
        <v>332</v>
      </c>
      <c r="G231" s="40"/>
      <c r="H231" s="40"/>
      <c r="I231" s="229"/>
      <c r="J231" s="40"/>
      <c r="K231" s="40"/>
      <c r="L231" s="44"/>
      <c r="M231" s="230"/>
      <c r="N231" s="231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170</v>
      </c>
      <c r="AU231" s="17" t="s">
        <v>69</v>
      </c>
    </row>
    <row r="232" s="2" customFormat="1" ht="37.8" customHeight="1">
      <c r="A232" s="38"/>
      <c r="B232" s="39"/>
      <c r="C232" s="232" t="s">
        <v>262</v>
      </c>
      <c r="D232" s="232" t="s">
        <v>181</v>
      </c>
      <c r="E232" s="233" t="s">
        <v>333</v>
      </c>
      <c r="F232" s="234" t="s">
        <v>318</v>
      </c>
      <c r="G232" s="235" t="s">
        <v>108</v>
      </c>
      <c r="H232" s="236">
        <v>16</v>
      </c>
      <c r="I232" s="237"/>
      <c r="J232" s="238">
        <f>ROUND(I232*H232,2)</f>
        <v>0</v>
      </c>
      <c r="K232" s="234" t="s">
        <v>19</v>
      </c>
      <c r="L232" s="239"/>
      <c r="M232" s="240" t="s">
        <v>19</v>
      </c>
      <c r="N232" s="241" t="s">
        <v>40</v>
      </c>
      <c r="O232" s="84"/>
      <c r="P232" s="191">
        <f>O232*H232</f>
        <v>0</v>
      </c>
      <c r="Q232" s="191">
        <v>0</v>
      </c>
      <c r="R232" s="191">
        <f>Q232*H232</f>
        <v>0</v>
      </c>
      <c r="S232" s="191">
        <v>0</v>
      </c>
      <c r="T232" s="192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193" t="s">
        <v>184</v>
      </c>
      <c r="AT232" s="193" t="s">
        <v>181</v>
      </c>
      <c r="AU232" s="193" t="s">
        <v>69</v>
      </c>
      <c r="AY232" s="17" t="s">
        <v>111</v>
      </c>
      <c r="BE232" s="194">
        <f>IF(N232="základní",J232,0)</f>
        <v>0</v>
      </c>
      <c r="BF232" s="194">
        <f>IF(N232="snížená",J232,0)</f>
        <v>0</v>
      </c>
      <c r="BG232" s="194">
        <f>IF(N232="zákl. přenesená",J232,0)</f>
        <v>0</v>
      </c>
      <c r="BH232" s="194">
        <f>IF(N232="sníž. přenesená",J232,0)</f>
        <v>0</v>
      </c>
      <c r="BI232" s="194">
        <f>IF(N232="nulová",J232,0)</f>
        <v>0</v>
      </c>
      <c r="BJ232" s="17" t="s">
        <v>77</v>
      </c>
      <c r="BK232" s="194">
        <f>ROUND(I232*H232,2)</f>
        <v>0</v>
      </c>
      <c r="BL232" s="17" t="s">
        <v>179</v>
      </c>
      <c r="BM232" s="193" t="s">
        <v>334</v>
      </c>
    </row>
    <row r="233" s="2" customFormat="1">
      <c r="A233" s="38"/>
      <c r="B233" s="39"/>
      <c r="C233" s="40"/>
      <c r="D233" s="197" t="s">
        <v>170</v>
      </c>
      <c r="E233" s="40"/>
      <c r="F233" s="228" t="s">
        <v>335</v>
      </c>
      <c r="G233" s="40"/>
      <c r="H233" s="40"/>
      <c r="I233" s="229"/>
      <c r="J233" s="40"/>
      <c r="K233" s="40"/>
      <c r="L233" s="44"/>
      <c r="M233" s="230"/>
      <c r="N233" s="231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170</v>
      </c>
      <c r="AU233" s="17" t="s">
        <v>69</v>
      </c>
    </row>
    <row r="234" s="2" customFormat="1" ht="16.5" customHeight="1">
      <c r="A234" s="38"/>
      <c r="B234" s="39"/>
      <c r="C234" s="182" t="s">
        <v>336</v>
      </c>
      <c r="D234" s="182" t="s">
        <v>105</v>
      </c>
      <c r="E234" s="183" t="s">
        <v>337</v>
      </c>
      <c r="F234" s="184" t="s">
        <v>338</v>
      </c>
      <c r="G234" s="185" t="s">
        <v>108</v>
      </c>
      <c r="H234" s="186">
        <v>24</v>
      </c>
      <c r="I234" s="187"/>
      <c r="J234" s="188">
        <f>ROUND(I234*H234,2)</f>
        <v>0</v>
      </c>
      <c r="K234" s="184" t="s">
        <v>109</v>
      </c>
      <c r="L234" s="44"/>
      <c r="M234" s="189" t="s">
        <v>19</v>
      </c>
      <c r="N234" s="190" t="s">
        <v>40</v>
      </c>
      <c r="O234" s="84"/>
      <c r="P234" s="191">
        <f>O234*H234</f>
        <v>0</v>
      </c>
      <c r="Q234" s="191">
        <v>0</v>
      </c>
      <c r="R234" s="191">
        <f>Q234*H234</f>
        <v>0</v>
      </c>
      <c r="S234" s="191">
        <v>0</v>
      </c>
      <c r="T234" s="192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193" t="s">
        <v>110</v>
      </c>
      <c r="AT234" s="193" t="s">
        <v>105</v>
      </c>
      <c r="AU234" s="193" t="s">
        <v>69</v>
      </c>
      <c r="AY234" s="17" t="s">
        <v>111</v>
      </c>
      <c r="BE234" s="194">
        <f>IF(N234="základní",J234,0)</f>
        <v>0</v>
      </c>
      <c r="BF234" s="194">
        <f>IF(N234="snížená",J234,0)</f>
        <v>0</v>
      </c>
      <c r="BG234" s="194">
        <f>IF(N234="zákl. přenesená",J234,0)</f>
        <v>0</v>
      </c>
      <c r="BH234" s="194">
        <f>IF(N234="sníž. přenesená",J234,0)</f>
        <v>0</v>
      </c>
      <c r="BI234" s="194">
        <f>IF(N234="nulová",J234,0)</f>
        <v>0</v>
      </c>
      <c r="BJ234" s="17" t="s">
        <v>77</v>
      </c>
      <c r="BK234" s="194">
        <f>ROUND(I234*H234,2)</f>
        <v>0</v>
      </c>
      <c r="BL234" s="17" t="s">
        <v>110</v>
      </c>
      <c r="BM234" s="193" t="s">
        <v>339</v>
      </c>
    </row>
    <row r="235" s="2" customFormat="1">
      <c r="A235" s="38"/>
      <c r="B235" s="39"/>
      <c r="C235" s="40"/>
      <c r="D235" s="197" t="s">
        <v>170</v>
      </c>
      <c r="E235" s="40"/>
      <c r="F235" s="228" t="s">
        <v>340</v>
      </c>
      <c r="G235" s="40"/>
      <c r="H235" s="40"/>
      <c r="I235" s="229"/>
      <c r="J235" s="40"/>
      <c r="K235" s="40"/>
      <c r="L235" s="44"/>
      <c r="M235" s="230"/>
      <c r="N235" s="231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170</v>
      </c>
      <c r="AU235" s="17" t="s">
        <v>69</v>
      </c>
    </row>
    <row r="236" s="2" customFormat="1" ht="37.8" customHeight="1">
      <c r="A236" s="38"/>
      <c r="B236" s="39"/>
      <c r="C236" s="232" t="s">
        <v>341</v>
      </c>
      <c r="D236" s="232" t="s">
        <v>181</v>
      </c>
      <c r="E236" s="233" t="s">
        <v>342</v>
      </c>
      <c r="F236" s="234" t="s">
        <v>343</v>
      </c>
      <c r="G236" s="235" t="s">
        <v>108</v>
      </c>
      <c r="H236" s="236">
        <v>23</v>
      </c>
      <c r="I236" s="237"/>
      <c r="J236" s="238">
        <f>ROUND(I236*H236,2)</f>
        <v>0</v>
      </c>
      <c r="K236" s="234" t="s">
        <v>19</v>
      </c>
      <c r="L236" s="239"/>
      <c r="M236" s="240" t="s">
        <v>19</v>
      </c>
      <c r="N236" s="241" t="s">
        <v>40</v>
      </c>
      <c r="O236" s="84"/>
      <c r="P236" s="191">
        <f>O236*H236</f>
        <v>0</v>
      </c>
      <c r="Q236" s="191">
        <v>0</v>
      </c>
      <c r="R236" s="191">
        <f>Q236*H236</f>
        <v>0</v>
      </c>
      <c r="S236" s="191">
        <v>0</v>
      </c>
      <c r="T236" s="192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193" t="s">
        <v>165</v>
      </c>
      <c r="AT236" s="193" t="s">
        <v>181</v>
      </c>
      <c r="AU236" s="193" t="s">
        <v>69</v>
      </c>
      <c r="AY236" s="17" t="s">
        <v>111</v>
      </c>
      <c r="BE236" s="194">
        <f>IF(N236="základní",J236,0)</f>
        <v>0</v>
      </c>
      <c r="BF236" s="194">
        <f>IF(N236="snížená",J236,0)</f>
        <v>0</v>
      </c>
      <c r="BG236" s="194">
        <f>IF(N236="zákl. přenesená",J236,0)</f>
        <v>0</v>
      </c>
      <c r="BH236" s="194">
        <f>IF(N236="sníž. přenesená",J236,0)</f>
        <v>0</v>
      </c>
      <c r="BI236" s="194">
        <f>IF(N236="nulová",J236,0)</f>
        <v>0</v>
      </c>
      <c r="BJ236" s="17" t="s">
        <v>77</v>
      </c>
      <c r="BK236" s="194">
        <f>ROUND(I236*H236,2)</f>
        <v>0</v>
      </c>
      <c r="BL236" s="17" t="s">
        <v>110</v>
      </c>
      <c r="BM236" s="193" t="s">
        <v>344</v>
      </c>
    </row>
    <row r="237" s="2" customFormat="1">
      <c r="A237" s="38"/>
      <c r="B237" s="39"/>
      <c r="C237" s="40"/>
      <c r="D237" s="197" t="s">
        <v>170</v>
      </c>
      <c r="E237" s="40"/>
      <c r="F237" s="228" t="s">
        <v>345</v>
      </c>
      <c r="G237" s="40"/>
      <c r="H237" s="40"/>
      <c r="I237" s="229"/>
      <c r="J237" s="40"/>
      <c r="K237" s="40"/>
      <c r="L237" s="44"/>
      <c r="M237" s="230"/>
      <c r="N237" s="231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170</v>
      </c>
      <c r="AU237" s="17" t="s">
        <v>69</v>
      </c>
    </row>
    <row r="238" s="2" customFormat="1" ht="16.5" customHeight="1">
      <c r="A238" s="38"/>
      <c r="B238" s="39"/>
      <c r="C238" s="182" t="s">
        <v>346</v>
      </c>
      <c r="D238" s="182" t="s">
        <v>105</v>
      </c>
      <c r="E238" s="183" t="s">
        <v>347</v>
      </c>
      <c r="F238" s="184" t="s">
        <v>348</v>
      </c>
      <c r="G238" s="185" t="s">
        <v>108</v>
      </c>
      <c r="H238" s="186">
        <v>59</v>
      </c>
      <c r="I238" s="187"/>
      <c r="J238" s="188">
        <f>ROUND(I238*H238,2)</f>
        <v>0</v>
      </c>
      <c r="K238" s="184" t="s">
        <v>109</v>
      </c>
      <c r="L238" s="44"/>
      <c r="M238" s="189" t="s">
        <v>19</v>
      </c>
      <c r="N238" s="190" t="s">
        <v>40</v>
      </c>
      <c r="O238" s="84"/>
      <c r="P238" s="191">
        <f>O238*H238</f>
        <v>0</v>
      </c>
      <c r="Q238" s="191">
        <v>0</v>
      </c>
      <c r="R238" s="191">
        <f>Q238*H238</f>
        <v>0</v>
      </c>
      <c r="S238" s="191">
        <v>0</v>
      </c>
      <c r="T238" s="192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193" t="s">
        <v>110</v>
      </c>
      <c r="AT238" s="193" t="s">
        <v>105</v>
      </c>
      <c r="AU238" s="193" t="s">
        <v>69</v>
      </c>
      <c r="AY238" s="17" t="s">
        <v>111</v>
      </c>
      <c r="BE238" s="194">
        <f>IF(N238="základní",J238,0)</f>
        <v>0</v>
      </c>
      <c r="BF238" s="194">
        <f>IF(N238="snížená",J238,0)</f>
        <v>0</v>
      </c>
      <c r="BG238" s="194">
        <f>IF(N238="zákl. přenesená",J238,0)</f>
        <v>0</v>
      </c>
      <c r="BH238" s="194">
        <f>IF(N238="sníž. přenesená",J238,0)</f>
        <v>0</v>
      </c>
      <c r="BI238" s="194">
        <f>IF(N238="nulová",J238,0)</f>
        <v>0</v>
      </c>
      <c r="BJ238" s="17" t="s">
        <v>77</v>
      </c>
      <c r="BK238" s="194">
        <f>ROUND(I238*H238,2)</f>
        <v>0</v>
      </c>
      <c r="BL238" s="17" t="s">
        <v>110</v>
      </c>
      <c r="BM238" s="193" t="s">
        <v>349</v>
      </c>
    </row>
    <row r="239" s="2" customFormat="1">
      <c r="A239" s="38"/>
      <c r="B239" s="39"/>
      <c r="C239" s="40"/>
      <c r="D239" s="197" t="s">
        <v>170</v>
      </c>
      <c r="E239" s="40"/>
      <c r="F239" s="228" t="s">
        <v>350</v>
      </c>
      <c r="G239" s="40"/>
      <c r="H239" s="40"/>
      <c r="I239" s="229"/>
      <c r="J239" s="40"/>
      <c r="K239" s="40"/>
      <c r="L239" s="44"/>
      <c r="M239" s="230"/>
      <c r="N239" s="231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170</v>
      </c>
      <c r="AU239" s="17" t="s">
        <v>69</v>
      </c>
    </row>
    <row r="240" s="2" customFormat="1" ht="16.5" customHeight="1">
      <c r="A240" s="38"/>
      <c r="B240" s="39"/>
      <c r="C240" s="182" t="s">
        <v>351</v>
      </c>
      <c r="D240" s="182" t="s">
        <v>105</v>
      </c>
      <c r="E240" s="183" t="s">
        <v>352</v>
      </c>
      <c r="F240" s="184" t="s">
        <v>353</v>
      </c>
      <c r="G240" s="185" t="s">
        <v>108</v>
      </c>
      <c r="H240" s="186">
        <v>22</v>
      </c>
      <c r="I240" s="187"/>
      <c r="J240" s="188">
        <f>ROUND(I240*H240,2)</f>
        <v>0</v>
      </c>
      <c r="K240" s="184" t="s">
        <v>109</v>
      </c>
      <c r="L240" s="44"/>
      <c r="M240" s="189" t="s">
        <v>19</v>
      </c>
      <c r="N240" s="190" t="s">
        <v>40</v>
      </c>
      <c r="O240" s="84"/>
      <c r="P240" s="191">
        <f>O240*H240</f>
        <v>0</v>
      </c>
      <c r="Q240" s="191">
        <v>0</v>
      </c>
      <c r="R240" s="191">
        <f>Q240*H240</f>
        <v>0</v>
      </c>
      <c r="S240" s="191">
        <v>0</v>
      </c>
      <c r="T240" s="192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193" t="s">
        <v>110</v>
      </c>
      <c r="AT240" s="193" t="s">
        <v>105</v>
      </c>
      <c r="AU240" s="193" t="s">
        <v>69</v>
      </c>
      <c r="AY240" s="17" t="s">
        <v>111</v>
      </c>
      <c r="BE240" s="194">
        <f>IF(N240="základní",J240,0)</f>
        <v>0</v>
      </c>
      <c r="BF240" s="194">
        <f>IF(N240="snížená",J240,0)</f>
        <v>0</v>
      </c>
      <c r="BG240" s="194">
        <f>IF(N240="zákl. přenesená",J240,0)</f>
        <v>0</v>
      </c>
      <c r="BH240" s="194">
        <f>IF(N240="sníž. přenesená",J240,0)</f>
        <v>0</v>
      </c>
      <c r="BI240" s="194">
        <f>IF(N240="nulová",J240,0)</f>
        <v>0</v>
      </c>
      <c r="BJ240" s="17" t="s">
        <v>77</v>
      </c>
      <c r="BK240" s="194">
        <f>ROUND(I240*H240,2)</f>
        <v>0</v>
      </c>
      <c r="BL240" s="17" t="s">
        <v>110</v>
      </c>
      <c r="BM240" s="193" t="s">
        <v>354</v>
      </c>
    </row>
    <row r="241" s="2" customFormat="1" ht="21.75" customHeight="1">
      <c r="A241" s="38"/>
      <c r="B241" s="39"/>
      <c r="C241" s="232" t="s">
        <v>355</v>
      </c>
      <c r="D241" s="232" t="s">
        <v>181</v>
      </c>
      <c r="E241" s="233" t="s">
        <v>356</v>
      </c>
      <c r="F241" s="234" t="s">
        <v>357</v>
      </c>
      <c r="G241" s="235" t="s">
        <v>108</v>
      </c>
      <c r="H241" s="236">
        <v>13</v>
      </c>
      <c r="I241" s="237"/>
      <c r="J241" s="238">
        <f>ROUND(I241*H241,2)</f>
        <v>0</v>
      </c>
      <c r="K241" s="234" t="s">
        <v>109</v>
      </c>
      <c r="L241" s="239"/>
      <c r="M241" s="240" t="s">
        <v>19</v>
      </c>
      <c r="N241" s="241" t="s">
        <v>40</v>
      </c>
      <c r="O241" s="84"/>
      <c r="P241" s="191">
        <f>O241*H241</f>
        <v>0</v>
      </c>
      <c r="Q241" s="191">
        <v>0</v>
      </c>
      <c r="R241" s="191">
        <f>Q241*H241</f>
        <v>0</v>
      </c>
      <c r="S241" s="191">
        <v>0</v>
      </c>
      <c r="T241" s="192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193" t="s">
        <v>165</v>
      </c>
      <c r="AT241" s="193" t="s">
        <v>181</v>
      </c>
      <c r="AU241" s="193" t="s">
        <v>69</v>
      </c>
      <c r="AY241" s="17" t="s">
        <v>111</v>
      </c>
      <c r="BE241" s="194">
        <f>IF(N241="základní",J241,0)</f>
        <v>0</v>
      </c>
      <c r="BF241" s="194">
        <f>IF(N241="snížená",J241,0)</f>
        <v>0</v>
      </c>
      <c r="BG241" s="194">
        <f>IF(N241="zákl. přenesená",J241,0)</f>
        <v>0</v>
      </c>
      <c r="BH241" s="194">
        <f>IF(N241="sníž. přenesená",J241,0)</f>
        <v>0</v>
      </c>
      <c r="BI241" s="194">
        <f>IF(N241="nulová",J241,0)</f>
        <v>0</v>
      </c>
      <c r="BJ241" s="17" t="s">
        <v>77</v>
      </c>
      <c r="BK241" s="194">
        <f>ROUND(I241*H241,2)</f>
        <v>0</v>
      </c>
      <c r="BL241" s="17" t="s">
        <v>110</v>
      </c>
      <c r="BM241" s="193" t="s">
        <v>358</v>
      </c>
    </row>
    <row r="242" s="2" customFormat="1" ht="21.75" customHeight="1">
      <c r="A242" s="38"/>
      <c r="B242" s="39"/>
      <c r="C242" s="232" t="s">
        <v>359</v>
      </c>
      <c r="D242" s="232" t="s">
        <v>181</v>
      </c>
      <c r="E242" s="233" t="s">
        <v>360</v>
      </c>
      <c r="F242" s="234" t="s">
        <v>361</v>
      </c>
      <c r="G242" s="235" t="s">
        <v>108</v>
      </c>
      <c r="H242" s="236">
        <v>9</v>
      </c>
      <c r="I242" s="237"/>
      <c r="J242" s="238">
        <f>ROUND(I242*H242,2)</f>
        <v>0</v>
      </c>
      <c r="K242" s="234" t="s">
        <v>109</v>
      </c>
      <c r="L242" s="239"/>
      <c r="M242" s="240" t="s">
        <v>19</v>
      </c>
      <c r="N242" s="241" t="s">
        <v>40</v>
      </c>
      <c r="O242" s="84"/>
      <c r="P242" s="191">
        <f>O242*H242</f>
        <v>0</v>
      </c>
      <c r="Q242" s="191">
        <v>0</v>
      </c>
      <c r="R242" s="191">
        <f>Q242*H242</f>
        <v>0</v>
      </c>
      <c r="S242" s="191">
        <v>0</v>
      </c>
      <c r="T242" s="192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193" t="s">
        <v>165</v>
      </c>
      <c r="AT242" s="193" t="s">
        <v>181</v>
      </c>
      <c r="AU242" s="193" t="s">
        <v>69</v>
      </c>
      <c r="AY242" s="17" t="s">
        <v>111</v>
      </c>
      <c r="BE242" s="194">
        <f>IF(N242="základní",J242,0)</f>
        <v>0</v>
      </c>
      <c r="BF242" s="194">
        <f>IF(N242="snížená",J242,0)</f>
        <v>0</v>
      </c>
      <c r="BG242" s="194">
        <f>IF(N242="zákl. přenesená",J242,0)</f>
        <v>0</v>
      </c>
      <c r="BH242" s="194">
        <f>IF(N242="sníž. přenesená",J242,0)</f>
        <v>0</v>
      </c>
      <c r="BI242" s="194">
        <f>IF(N242="nulová",J242,0)</f>
        <v>0</v>
      </c>
      <c r="BJ242" s="17" t="s">
        <v>77</v>
      </c>
      <c r="BK242" s="194">
        <f>ROUND(I242*H242,2)</f>
        <v>0</v>
      </c>
      <c r="BL242" s="17" t="s">
        <v>110</v>
      </c>
      <c r="BM242" s="193" t="s">
        <v>362</v>
      </c>
    </row>
    <row r="243" s="2" customFormat="1" ht="24.15" customHeight="1">
      <c r="A243" s="38"/>
      <c r="B243" s="39"/>
      <c r="C243" s="182" t="s">
        <v>363</v>
      </c>
      <c r="D243" s="182" t="s">
        <v>105</v>
      </c>
      <c r="E243" s="183" t="s">
        <v>364</v>
      </c>
      <c r="F243" s="184" t="s">
        <v>365</v>
      </c>
      <c r="G243" s="185" t="s">
        <v>108</v>
      </c>
      <c r="H243" s="186">
        <v>46</v>
      </c>
      <c r="I243" s="187"/>
      <c r="J243" s="188">
        <f>ROUND(I243*H243,2)</f>
        <v>0</v>
      </c>
      <c r="K243" s="184" t="s">
        <v>109</v>
      </c>
      <c r="L243" s="44"/>
      <c r="M243" s="189" t="s">
        <v>19</v>
      </c>
      <c r="N243" s="190" t="s">
        <v>40</v>
      </c>
      <c r="O243" s="84"/>
      <c r="P243" s="191">
        <f>O243*H243</f>
        <v>0</v>
      </c>
      <c r="Q243" s="191">
        <v>0</v>
      </c>
      <c r="R243" s="191">
        <f>Q243*H243</f>
        <v>0</v>
      </c>
      <c r="S243" s="191">
        <v>0</v>
      </c>
      <c r="T243" s="192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193" t="s">
        <v>110</v>
      </c>
      <c r="AT243" s="193" t="s">
        <v>105</v>
      </c>
      <c r="AU243" s="193" t="s">
        <v>69</v>
      </c>
      <c r="AY243" s="17" t="s">
        <v>111</v>
      </c>
      <c r="BE243" s="194">
        <f>IF(N243="základní",J243,0)</f>
        <v>0</v>
      </c>
      <c r="BF243" s="194">
        <f>IF(N243="snížená",J243,0)</f>
        <v>0</v>
      </c>
      <c r="BG243" s="194">
        <f>IF(N243="zákl. přenesená",J243,0)</f>
        <v>0</v>
      </c>
      <c r="BH243" s="194">
        <f>IF(N243="sníž. přenesená",J243,0)</f>
        <v>0</v>
      </c>
      <c r="BI243" s="194">
        <f>IF(N243="nulová",J243,0)</f>
        <v>0</v>
      </c>
      <c r="BJ243" s="17" t="s">
        <v>77</v>
      </c>
      <c r="BK243" s="194">
        <f>ROUND(I243*H243,2)</f>
        <v>0</v>
      </c>
      <c r="BL243" s="17" t="s">
        <v>110</v>
      </c>
      <c r="BM243" s="193" t="s">
        <v>366</v>
      </c>
    </row>
    <row r="244" s="2" customFormat="1" ht="24.15" customHeight="1">
      <c r="A244" s="38"/>
      <c r="B244" s="39"/>
      <c r="C244" s="182" t="s">
        <v>367</v>
      </c>
      <c r="D244" s="182" t="s">
        <v>105</v>
      </c>
      <c r="E244" s="183" t="s">
        <v>368</v>
      </c>
      <c r="F244" s="184" t="s">
        <v>369</v>
      </c>
      <c r="G244" s="185" t="s">
        <v>108</v>
      </c>
      <c r="H244" s="186">
        <v>4</v>
      </c>
      <c r="I244" s="187"/>
      <c r="J244" s="188">
        <f>ROUND(I244*H244,2)</f>
        <v>0</v>
      </c>
      <c r="K244" s="184" t="s">
        <v>109</v>
      </c>
      <c r="L244" s="44"/>
      <c r="M244" s="189" t="s">
        <v>19</v>
      </c>
      <c r="N244" s="190" t="s">
        <v>40</v>
      </c>
      <c r="O244" s="84"/>
      <c r="P244" s="191">
        <f>O244*H244</f>
        <v>0</v>
      </c>
      <c r="Q244" s="191">
        <v>0</v>
      </c>
      <c r="R244" s="191">
        <f>Q244*H244</f>
        <v>0</v>
      </c>
      <c r="S244" s="191">
        <v>0</v>
      </c>
      <c r="T244" s="192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193" t="s">
        <v>110</v>
      </c>
      <c r="AT244" s="193" t="s">
        <v>105</v>
      </c>
      <c r="AU244" s="193" t="s">
        <v>69</v>
      </c>
      <c r="AY244" s="17" t="s">
        <v>111</v>
      </c>
      <c r="BE244" s="194">
        <f>IF(N244="základní",J244,0)</f>
        <v>0</v>
      </c>
      <c r="BF244" s="194">
        <f>IF(N244="snížená",J244,0)</f>
        <v>0</v>
      </c>
      <c r="BG244" s="194">
        <f>IF(N244="zákl. přenesená",J244,0)</f>
        <v>0</v>
      </c>
      <c r="BH244" s="194">
        <f>IF(N244="sníž. přenesená",J244,0)</f>
        <v>0</v>
      </c>
      <c r="BI244" s="194">
        <f>IF(N244="nulová",J244,0)</f>
        <v>0</v>
      </c>
      <c r="BJ244" s="17" t="s">
        <v>77</v>
      </c>
      <c r="BK244" s="194">
        <f>ROUND(I244*H244,2)</f>
        <v>0</v>
      </c>
      <c r="BL244" s="17" t="s">
        <v>110</v>
      </c>
      <c r="BM244" s="193" t="s">
        <v>370</v>
      </c>
    </row>
    <row r="245" s="2" customFormat="1" ht="37.8" customHeight="1">
      <c r="A245" s="38"/>
      <c r="B245" s="39"/>
      <c r="C245" s="232" t="s">
        <v>371</v>
      </c>
      <c r="D245" s="232" t="s">
        <v>181</v>
      </c>
      <c r="E245" s="233" t="s">
        <v>372</v>
      </c>
      <c r="F245" s="234" t="s">
        <v>343</v>
      </c>
      <c r="G245" s="235" t="s">
        <v>108</v>
      </c>
      <c r="H245" s="236">
        <v>1</v>
      </c>
      <c r="I245" s="237"/>
      <c r="J245" s="238">
        <f>ROUND(I245*H245,2)</f>
        <v>0</v>
      </c>
      <c r="K245" s="234" t="s">
        <v>19</v>
      </c>
      <c r="L245" s="239"/>
      <c r="M245" s="240" t="s">
        <v>19</v>
      </c>
      <c r="N245" s="241" t="s">
        <v>40</v>
      </c>
      <c r="O245" s="84"/>
      <c r="P245" s="191">
        <f>O245*H245</f>
        <v>0</v>
      </c>
      <c r="Q245" s="191">
        <v>0</v>
      </c>
      <c r="R245" s="191">
        <f>Q245*H245</f>
        <v>0</v>
      </c>
      <c r="S245" s="191">
        <v>0</v>
      </c>
      <c r="T245" s="192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193" t="s">
        <v>165</v>
      </c>
      <c r="AT245" s="193" t="s">
        <v>181</v>
      </c>
      <c r="AU245" s="193" t="s">
        <v>69</v>
      </c>
      <c r="AY245" s="17" t="s">
        <v>111</v>
      </c>
      <c r="BE245" s="194">
        <f>IF(N245="základní",J245,0)</f>
        <v>0</v>
      </c>
      <c r="BF245" s="194">
        <f>IF(N245="snížená",J245,0)</f>
        <v>0</v>
      </c>
      <c r="BG245" s="194">
        <f>IF(N245="zákl. přenesená",J245,0)</f>
        <v>0</v>
      </c>
      <c r="BH245" s="194">
        <f>IF(N245="sníž. přenesená",J245,0)</f>
        <v>0</v>
      </c>
      <c r="BI245" s="194">
        <f>IF(N245="nulová",J245,0)</f>
        <v>0</v>
      </c>
      <c r="BJ245" s="17" t="s">
        <v>77</v>
      </c>
      <c r="BK245" s="194">
        <f>ROUND(I245*H245,2)</f>
        <v>0</v>
      </c>
      <c r="BL245" s="17" t="s">
        <v>110</v>
      </c>
      <c r="BM245" s="193" t="s">
        <v>373</v>
      </c>
    </row>
    <row r="246" s="2" customFormat="1">
      <c r="A246" s="38"/>
      <c r="B246" s="39"/>
      <c r="C246" s="40"/>
      <c r="D246" s="197" t="s">
        <v>170</v>
      </c>
      <c r="E246" s="40"/>
      <c r="F246" s="228" t="s">
        <v>374</v>
      </c>
      <c r="G246" s="40"/>
      <c r="H246" s="40"/>
      <c r="I246" s="229"/>
      <c r="J246" s="40"/>
      <c r="K246" s="40"/>
      <c r="L246" s="44"/>
      <c r="M246" s="230"/>
      <c r="N246" s="231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170</v>
      </c>
      <c r="AU246" s="17" t="s">
        <v>69</v>
      </c>
    </row>
    <row r="247" s="2" customFormat="1" ht="37.8" customHeight="1">
      <c r="A247" s="38"/>
      <c r="B247" s="39"/>
      <c r="C247" s="232" t="s">
        <v>136</v>
      </c>
      <c r="D247" s="232" t="s">
        <v>181</v>
      </c>
      <c r="E247" s="233" t="s">
        <v>375</v>
      </c>
      <c r="F247" s="234" t="s">
        <v>318</v>
      </c>
      <c r="G247" s="235" t="s">
        <v>108</v>
      </c>
      <c r="H247" s="236">
        <v>2</v>
      </c>
      <c r="I247" s="237"/>
      <c r="J247" s="238">
        <f>ROUND(I247*H247,2)</f>
        <v>0</v>
      </c>
      <c r="K247" s="234" t="s">
        <v>19</v>
      </c>
      <c r="L247" s="239"/>
      <c r="M247" s="240" t="s">
        <v>19</v>
      </c>
      <c r="N247" s="241" t="s">
        <v>40</v>
      </c>
      <c r="O247" s="84"/>
      <c r="P247" s="191">
        <f>O247*H247</f>
        <v>0</v>
      </c>
      <c r="Q247" s="191">
        <v>0</v>
      </c>
      <c r="R247" s="191">
        <f>Q247*H247</f>
        <v>0</v>
      </c>
      <c r="S247" s="191">
        <v>0</v>
      </c>
      <c r="T247" s="192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193" t="s">
        <v>165</v>
      </c>
      <c r="AT247" s="193" t="s">
        <v>181</v>
      </c>
      <c r="AU247" s="193" t="s">
        <v>69</v>
      </c>
      <c r="AY247" s="17" t="s">
        <v>111</v>
      </c>
      <c r="BE247" s="194">
        <f>IF(N247="základní",J247,0)</f>
        <v>0</v>
      </c>
      <c r="BF247" s="194">
        <f>IF(N247="snížená",J247,0)</f>
        <v>0</v>
      </c>
      <c r="BG247" s="194">
        <f>IF(N247="zákl. přenesená",J247,0)</f>
        <v>0</v>
      </c>
      <c r="BH247" s="194">
        <f>IF(N247="sníž. přenesená",J247,0)</f>
        <v>0</v>
      </c>
      <c r="BI247" s="194">
        <f>IF(N247="nulová",J247,0)</f>
        <v>0</v>
      </c>
      <c r="BJ247" s="17" t="s">
        <v>77</v>
      </c>
      <c r="BK247" s="194">
        <f>ROUND(I247*H247,2)</f>
        <v>0</v>
      </c>
      <c r="BL247" s="17" t="s">
        <v>110</v>
      </c>
      <c r="BM247" s="193" t="s">
        <v>376</v>
      </c>
    </row>
    <row r="248" s="2" customFormat="1">
      <c r="A248" s="38"/>
      <c r="B248" s="39"/>
      <c r="C248" s="40"/>
      <c r="D248" s="197" t="s">
        <v>170</v>
      </c>
      <c r="E248" s="40"/>
      <c r="F248" s="228" t="s">
        <v>377</v>
      </c>
      <c r="G248" s="40"/>
      <c r="H248" s="40"/>
      <c r="I248" s="229"/>
      <c r="J248" s="40"/>
      <c r="K248" s="40"/>
      <c r="L248" s="44"/>
      <c r="M248" s="230"/>
      <c r="N248" s="231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170</v>
      </c>
      <c r="AU248" s="17" t="s">
        <v>69</v>
      </c>
    </row>
    <row r="249" s="2" customFormat="1" ht="37.8" customHeight="1">
      <c r="A249" s="38"/>
      <c r="B249" s="39"/>
      <c r="C249" s="232" t="s">
        <v>378</v>
      </c>
      <c r="D249" s="232" t="s">
        <v>181</v>
      </c>
      <c r="E249" s="233" t="s">
        <v>379</v>
      </c>
      <c r="F249" s="234" t="s">
        <v>380</v>
      </c>
      <c r="G249" s="235" t="s">
        <v>108</v>
      </c>
      <c r="H249" s="236">
        <v>5</v>
      </c>
      <c r="I249" s="237"/>
      <c r="J249" s="238">
        <f>ROUND(I249*H249,2)</f>
        <v>0</v>
      </c>
      <c r="K249" s="234" t="s">
        <v>19</v>
      </c>
      <c r="L249" s="239"/>
      <c r="M249" s="240" t="s">
        <v>19</v>
      </c>
      <c r="N249" s="241" t="s">
        <v>40</v>
      </c>
      <c r="O249" s="84"/>
      <c r="P249" s="191">
        <f>O249*H249</f>
        <v>0</v>
      </c>
      <c r="Q249" s="191">
        <v>0</v>
      </c>
      <c r="R249" s="191">
        <f>Q249*H249</f>
        <v>0</v>
      </c>
      <c r="S249" s="191">
        <v>0</v>
      </c>
      <c r="T249" s="192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193" t="s">
        <v>165</v>
      </c>
      <c r="AT249" s="193" t="s">
        <v>181</v>
      </c>
      <c r="AU249" s="193" t="s">
        <v>69</v>
      </c>
      <c r="AY249" s="17" t="s">
        <v>111</v>
      </c>
      <c r="BE249" s="194">
        <f>IF(N249="základní",J249,0)</f>
        <v>0</v>
      </c>
      <c r="BF249" s="194">
        <f>IF(N249="snížená",J249,0)</f>
        <v>0</v>
      </c>
      <c r="BG249" s="194">
        <f>IF(N249="zákl. přenesená",J249,0)</f>
        <v>0</v>
      </c>
      <c r="BH249" s="194">
        <f>IF(N249="sníž. přenesená",J249,0)</f>
        <v>0</v>
      </c>
      <c r="BI249" s="194">
        <f>IF(N249="nulová",J249,0)</f>
        <v>0</v>
      </c>
      <c r="BJ249" s="17" t="s">
        <v>77</v>
      </c>
      <c r="BK249" s="194">
        <f>ROUND(I249*H249,2)</f>
        <v>0</v>
      </c>
      <c r="BL249" s="17" t="s">
        <v>110</v>
      </c>
      <c r="BM249" s="193" t="s">
        <v>381</v>
      </c>
    </row>
    <row r="250" s="2" customFormat="1">
      <c r="A250" s="38"/>
      <c r="B250" s="39"/>
      <c r="C250" s="40"/>
      <c r="D250" s="197" t="s">
        <v>170</v>
      </c>
      <c r="E250" s="40"/>
      <c r="F250" s="228" t="s">
        <v>382</v>
      </c>
      <c r="G250" s="40"/>
      <c r="H250" s="40"/>
      <c r="I250" s="229"/>
      <c r="J250" s="40"/>
      <c r="K250" s="40"/>
      <c r="L250" s="44"/>
      <c r="M250" s="230"/>
      <c r="N250" s="231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170</v>
      </c>
      <c r="AU250" s="17" t="s">
        <v>69</v>
      </c>
    </row>
    <row r="251" s="2" customFormat="1" ht="37.8" customHeight="1">
      <c r="A251" s="38"/>
      <c r="B251" s="39"/>
      <c r="C251" s="232" t="s">
        <v>383</v>
      </c>
      <c r="D251" s="232" t="s">
        <v>181</v>
      </c>
      <c r="E251" s="233" t="s">
        <v>384</v>
      </c>
      <c r="F251" s="234" t="s">
        <v>385</v>
      </c>
      <c r="G251" s="235" t="s">
        <v>108</v>
      </c>
      <c r="H251" s="236">
        <v>1</v>
      </c>
      <c r="I251" s="237"/>
      <c r="J251" s="238">
        <f>ROUND(I251*H251,2)</f>
        <v>0</v>
      </c>
      <c r="K251" s="234" t="s">
        <v>19</v>
      </c>
      <c r="L251" s="239"/>
      <c r="M251" s="240" t="s">
        <v>19</v>
      </c>
      <c r="N251" s="241" t="s">
        <v>40</v>
      </c>
      <c r="O251" s="84"/>
      <c r="P251" s="191">
        <f>O251*H251</f>
        <v>0</v>
      </c>
      <c r="Q251" s="191">
        <v>0</v>
      </c>
      <c r="R251" s="191">
        <f>Q251*H251</f>
        <v>0</v>
      </c>
      <c r="S251" s="191">
        <v>0</v>
      </c>
      <c r="T251" s="192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193" t="s">
        <v>165</v>
      </c>
      <c r="AT251" s="193" t="s">
        <v>181</v>
      </c>
      <c r="AU251" s="193" t="s">
        <v>69</v>
      </c>
      <c r="AY251" s="17" t="s">
        <v>111</v>
      </c>
      <c r="BE251" s="194">
        <f>IF(N251="základní",J251,0)</f>
        <v>0</v>
      </c>
      <c r="BF251" s="194">
        <f>IF(N251="snížená",J251,0)</f>
        <v>0</v>
      </c>
      <c r="BG251" s="194">
        <f>IF(N251="zákl. přenesená",J251,0)</f>
        <v>0</v>
      </c>
      <c r="BH251" s="194">
        <f>IF(N251="sníž. přenesená",J251,0)</f>
        <v>0</v>
      </c>
      <c r="BI251" s="194">
        <f>IF(N251="nulová",J251,0)</f>
        <v>0</v>
      </c>
      <c r="BJ251" s="17" t="s">
        <v>77</v>
      </c>
      <c r="BK251" s="194">
        <f>ROUND(I251*H251,2)</f>
        <v>0</v>
      </c>
      <c r="BL251" s="17" t="s">
        <v>110</v>
      </c>
      <c r="BM251" s="193" t="s">
        <v>386</v>
      </c>
    </row>
    <row r="252" s="2" customFormat="1">
      <c r="A252" s="38"/>
      <c r="B252" s="39"/>
      <c r="C252" s="40"/>
      <c r="D252" s="197" t="s">
        <v>170</v>
      </c>
      <c r="E252" s="40"/>
      <c r="F252" s="228" t="s">
        <v>387</v>
      </c>
      <c r="G252" s="40"/>
      <c r="H252" s="40"/>
      <c r="I252" s="229"/>
      <c r="J252" s="40"/>
      <c r="K252" s="40"/>
      <c r="L252" s="44"/>
      <c r="M252" s="230"/>
      <c r="N252" s="231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170</v>
      </c>
      <c r="AU252" s="17" t="s">
        <v>69</v>
      </c>
    </row>
    <row r="253" s="2" customFormat="1" ht="33" customHeight="1">
      <c r="A253" s="38"/>
      <c r="B253" s="39"/>
      <c r="C253" s="232" t="s">
        <v>388</v>
      </c>
      <c r="D253" s="232" t="s">
        <v>181</v>
      </c>
      <c r="E253" s="233" t="s">
        <v>389</v>
      </c>
      <c r="F253" s="234" t="s">
        <v>313</v>
      </c>
      <c r="G253" s="235" t="s">
        <v>108</v>
      </c>
      <c r="H253" s="236">
        <v>6</v>
      </c>
      <c r="I253" s="237"/>
      <c r="J253" s="238">
        <f>ROUND(I253*H253,2)</f>
        <v>0</v>
      </c>
      <c r="K253" s="234" t="s">
        <v>19</v>
      </c>
      <c r="L253" s="239"/>
      <c r="M253" s="240" t="s">
        <v>19</v>
      </c>
      <c r="N253" s="241" t="s">
        <v>40</v>
      </c>
      <c r="O253" s="84"/>
      <c r="P253" s="191">
        <f>O253*H253</f>
        <v>0</v>
      </c>
      <c r="Q253" s="191">
        <v>0</v>
      </c>
      <c r="R253" s="191">
        <f>Q253*H253</f>
        <v>0</v>
      </c>
      <c r="S253" s="191">
        <v>0</v>
      </c>
      <c r="T253" s="192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193" t="s">
        <v>165</v>
      </c>
      <c r="AT253" s="193" t="s">
        <v>181</v>
      </c>
      <c r="AU253" s="193" t="s">
        <v>69</v>
      </c>
      <c r="AY253" s="17" t="s">
        <v>111</v>
      </c>
      <c r="BE253" s="194">
        <f>IF(N253="základní",J253,0)</f>
        <v>0</v>
      </c>
      <c r="BF253" s="194">
        <f>IF(N253="snížená",J253,0)</f>
        <v>0</v>
      </c>
      <c r="BG253" s="194">
        <f>IF(N253="zákl. přenesená",J253,0)</f>
        <v>0</v>
      </c>
      <c r="BH253" s="194">
        <f>IF(N253="sníž. přenesená",J253,0)</f>
        <v>0</v>
      </c>
      <c r="BI253" s="194">
        <f>IF(N253="nulová",J253,0)</f>
        <v>0</v>
      </c>
      <c r="BJ253" s="17" t="s">
        <v>77</v>
      </c>
      <c r="BK253" s="194">
        <f>ROUND(I253*H253,2)</f>
        <v>0</v>
      </c>
      <c r="BL253" s="17" t="s">
        <v>110</v>
      </c>
      <c r="BM253" s="193" t="s">
        <v>390</v>
      </c>
    </row>
    <row r="254" s="2" customFormat="1">
      <c r="A254" s="38"/>
      <c r="B254" s="39"/>
      <c r="C254" s="40"/>
      <c r="D254" s="197" t="s">
        <v>170</v>
      </c>
      <c r="E254" s="40"/>
      <c r="F254" s="228" t="s">
        <v>391</v>
      </c>
      <c r="G254" s="40"/>
      <c r="H254" s="40"/>
      <c r="I254" s="229"/>
      <c r="J254" s="40"/>
      <c r="K254" s="40"/>
      <c r="L254" s="44"/>
      <c r="M254" s="230"/>
      <c r="N254" s="231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170</v>
      </c>
      <c r="AU254" s="17" t="s">
        <v>69</v>
      </c>
    </row>
    <row r="255" s="2" customFormat="1" ht="33" customHeight="1">
      <c r="A255" s="38"/>
      <c r="B255" s="39"/>
      <c r="C255" s="232" t="s">
        <v>392</v>
      </c>
      <c r="D255" s="232" t="s">
        <v>181</v>
      </c>
      <c r="E255" s="233" t="s">
        <v>393</v>
      </c>
      <c r="F255" s="234" t="s">
        <v>313</v>
      </c>
      <c r="G255" s="235" t="s">
        <v>108</v>
      </c>
      <c r="H255" s="236">
        <v>6</v>
      </c>
      <c r="I255" s="237"/>
      <c r="J255" s="238">
        <f>ROUND(I255*H255,2)</f>
        <v>0</v>
      </c>
      <c r="K255" s="234" t="s">
        <v>19</v>
      </c>
      <c r="L255" s="239"/>
      <c r="M255" s="240" t="s">
        <v>19</v>
      </c>
      <c r="N255" s="241" t="s">
        <v>40</v>
      </c>
      <c r="O255" s="84"/>
      <c r="P255" s="191">
        <f>O255*H255</f>
        <v>0</v>
      </c>
      <c r="Q255" s="191">
        <v>0</v>
      </c>
      <c r="R255" s="191">
        <f>Q255*H255</f>
        <v>0</v>
      </c>
      <c r="S255" s="191">
        <v>0</v>
      </c>
      <c r="T255" s="192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193" t="s">
        <v>165</v>
      </c>
      <c r="AT255" s="193" t="s">
        <v>181</v>
      </c>
      <c r="AU255" s="193" t="s">
        <v>69</v>
      </c>
      <c r="AY255" s="17" t="s">
        <v>111</v>
      </c>
      <c r="BE255" s="194">
        <f>IF(N255="základní",J255,0)</f>
        <v>0</v>
      </c>
      <c r="BF255" s="194">
        <f>IF(N255="snížená",J255,0)</f>
        <v>0</v>
      </c>
      <c r="BG255" s="194">
        <f>IF(N255="zákl. přenesená",J255,0)</f>
        <v>0</v>
      </c>
      <c r="BH255" s="194">
        <f>IF(N255="sníž. přenesená",J255,0)</f>
        <v>0</v>
      </c>
      <c r="BI255" s="194">
        <f>IF(N255="nulová",J255,0)</f>
        <v>0</v>
      </c>
      <c r="BJ255" s="17" t="s">
        <v>77</v>
      </c>
      <c r="BK255" s="194">
        <f>ROUND(I255*H255,2)</f>
        <v>0</v>
      </c>
      <c r="BL255" s="17" t="s">
        <v>110</v>
      </c>
      <c r="BM255" s="193" t="s">
        <v>394</v>
      </c>
    </row>
    <row r="256" s="2" customFormat="1">
      <c r="A256" s="38"/>
      <c r="B256" s="39"/>
      <c r="C256" s="40"/>
      <c r="D256" s="197" t="s">
        <v>170</v>
      </c>
      <c r="E256" s="40"/>
      <c r="F256" s="228" t="s">
        <v>395</v>
      </c>
      <c r="G256" s="40"/>
      <c r="H256" s="40"/>
      <c r="I256" s="229"/>
      <c r="J256" s="40"/>
      <c r="K256" s="40"/>
      <c r="L256" s="44"/>
      <c r="M256" s="230"/>
      <c r="N256" s="231"/>
      <c r="O256" s="84"/>
      <c r="P256" s="84"/>
      <c r="Q256" s="84"/>
      <c r="R256" s="84"/>
      <c r="S256" s="84"/>
      <c r="T256" s="85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170</v>
      </c>
      <c r="AU256" s="17" t="s">
        <v>69</v>
      </c>
    </row>
    <row r="257" s="2" customFormat="1" ht="37.8" customHeight="1">
      <c r="A257" s="38"/>
      <c r="B257" s="39"/>
      <c r="C257" s="232" t="s">
        <v>252</v>
      </c>
      <c r="D257" s="232" t="s">
        <v>181</v>
      </c>
      <c r="E257" s="233" t="s">
        <v>396</v>
      </c>
      <c r="F257" s="234" t="s">
        <v>318</v>
      </c>
      <c r="G257" s="235" t="s">
        <v>108</v>
      </c>
      <c r="H257" s="236">
        <v>24</v>
      </c>
      <c r="I257" s="237"/>
      <c r="J257" s="238">
        <f>ROUND(I257*H257,2)</f>
        <v>0</v>
      </c>
      <c r="K257" s="234" t="s">
        <v>19</v>
      </c>
      <c r="L257" s="239"/>
      <c r="M257" s="240" t="s">
        <v>19</v>
      </c>
      <c r="N257" s="241" t="s">
        <v>40</v>
      </c>
      <c r="O257" s="84"/>
      <c r="P257" s="191">
        <f>O257*H257</f>
        <v>0</v>
      </c>
      <c r="Q257" s="191">
        <v>0</v>
      </c>
      <c r="R257" s="191">
        <f>Q257*H257</f>
        <v>0</v>
      </c>
      <c r="S257" s="191">
        <v>0</v>
      </c>
      <c r="T257" s="192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193" t="s">
        <v>165</v>
      </c>
      <c r="AT257" s="193" t="s">
        <v>181</v>
      </c>
      <c r="AU257" s="193" t="s">
        <v>69</v>
      </c>
      <c r="AY257" s="17" t="s">
        <v>111</v>
      </c>
      <c r="BE257" s="194">
        <f>IF(N257="základní",J257,0)</f>
        <v>0</v>
      </c>
      <c r="BF257" s="194">
        <f>IF(N257="snížená",J257,0)</f>
        <v>0</v>
      </c>
      <c r="BG257" s="194">
        <f>IF(N257="zákl. přenesená",J257,0)</f>
        <v>0</v>
      </c>
      <c r="BH257" s="194">
        <f>IF(N257="sníž. přenesená",J257,0)</f>
        <v>0</v>
      </c>
      <c r="BI257" s="194">
        <f>IF(N257="nulová",J257,0)</f>
        <v>0</v>
      </c>
      <c r="BJ257" s="17" t="s">
        <v>77</v>
      </c>
      <c r="BK257" s="194">
        <f>ROUND(I257*H257,2)</f>
        <v>0</v>
      </c>
      <c r="BL257" s="17" t="s">
        <v>110</v>
      </c>
      <c r="BM257" s="193" t="s">
        <v>397</v>
      </c>
    </row>
    <row r="258" s="2" customFormat="1">
      <c r="A258" s="38"/>
      <c r="B258" s="39"/>
      <c r="C258" s="40"/>
      <c r="D258" s="197" t="s">
        <v>170</v>
      </c>
      <c r="E258" s="40"/>
      <c r="F258" s="228" t="s">
        <v>398</v>
      </c>
      <c r="G258" s="40"/>
      <c r="H258" s="40"/>
      <c r="I258" s="229"/>
      <c r="J258" s="40"/>
      <c r="K258" s="40"/>
      <c r="L258" s="44"/>
      <c r="M258" s="230"/>
      <c r="N258" s="231"/>
      <c r="O258" s="84"/>
      <c r="P258" s="84"/>
      <c r="Q258" s="84"/>
      <c r="R258" s="84"/>
      <c r="S258" s="84"/>
      <c r="T258" s="85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170</v>
      </c>
      <c r="AU258" s="17" t="s">
        <v>69</v>
      </c>
    </row>
    <row r="259" s="2" customFormat="1" ht="37.8" customHeight="1">
      <c r="A259" s="38"/>
      <c r="B259" s="39"/>
      <c r="C259" s="232" t="s">
        <v>254</v>
      </c>
      <c r="D259" s="232" t="s">
        <v>181</v>
      </c>
      <c r="E259" s="233" t="s">
        <v>399</v>
      </c>
      <c r="F259" s="234" t="s">
        <v>318</v>
      </c>
      <c r="G259" s="235" t="s">
        <v>108</v>
      </c>
      <c r="H259" s="236">
        <v>8</v>
      </c>
      <c r="I259" s="237"/>
      <c r="J259" s="238">
        <f>ROUND(I259*H259,2)</f>
        <v>0</v>
      </c>
      <c r="K259" s="234" t="s">
        <v>19</v>
      </c>
      <c r="L259" s="239"/>
      <c r="M259" s="240" t="s">
        <v>19</v>
      </c>
      <c r="N259" s="241" t="s">
        <v>40</v>
      </c>
      <c r="O259" s="84"/>
      <c r="P259" s="191">
        <f>O259*H259</f>
        <v>0</v>
      </c>
      <c r="Q259" s="191">
        <v>0</v>
      </c>
      <c r="R259" s="191">
        <f>Q259*H259</f>
        <v>0</v>
      </c>
      <c r="S259" s="191">
        <v>0</v>
      </c>
      <c r="T259" s="192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193" t="s">
        <v>165</v>
      </c>
      <c r="AT259" s="193" t="s">
        <v>181</v>
      </c>
      <c r="AU259" s="193" t="s">
        <v>69</v>
      </c>
      <c r="AY259" s="17" t="s">
        <v>111</v>
      </c>
      <c r="BE259" s="194">
        <f>IF(N259="základní",J259,0)</f>
        <v>0</v>
      </c>
      <c r="BF259" s="194">
        <f>IF(N259="snížená",J259,0)</f>
        <v>0</v>
      </c>
      <c r="BG259" s="194">
        <f>IF(N259="zákl. přenesená",J259,0)</f>
        <v>0</v>
      </c>
      <c r="BH259" s="194">
        <f>IF(N259="sníž. přenesená",J259,0)</f>
        <v>0</v>
      </c>
      <c r="BI259" s="194">
        <f>IF(N259="nulová",J259,0)</f>
        <v>0</v>
      </c>
      <c r="BJ259" s="17" t="s">
        <v>77</v>
      </c>
      <c r="BK259" s="194">
        <f>ROUND(I259*H259,2)</f>
        <v>0</v>
      </c>
      <c r="BL259" s="17" t="s">
        <v>110</v>
      </c>
      <c r="BM259" s="193" t="s">
        <v>400</v>
      </c>
    </row>
    <row r="260" s="2" customFormat="1">
      <c r="A260" s="38"/>
      <c r="B260" s="39"/>
      <c r="C260" s="40"/>
      <c r="D260" s="197" t="s">
        <v>170</v>
      </c>
      <c r="E260" s="40"/>
      <c r="F260" s="228" t="s">
        <v>401</v>
      </c>
      <c r="G260" s="40"/>
      <c r="H260" s="40"/>
      <c r="I260" s="229"/>
      <c r="J260" s="40"/>
      <c r="K260" s="40"/>
      <c r="L260" s="44"/>
      <c r="M260" s="230"/>
      <c r="N260" s="231"/>
      <c r="O260" s="84"/>
      <c r="P260" s="84"/>
      <c r="Q260" s="84"/>
      <c r="R260" s="84"/>
      <c r="S260" s="84"/>
      <c r="T260" s="85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170</v>
      </c>
      <c r="AU260" s="17" t="s">
        <v>69</v>
      </c>
    </row>
    <row r="261" s="2" customFormat="1" ht="37.8" customHeight="1">
      <c r="A261" s="38"/>
      <c r="B261" s="39"/>
      <c r="C261" s="232" t="s">
        <v>402</v>
      </c>
      <c r="D261" s="232" t="s">
        <v>181</v>
      </c>
      <c r="E261" s="233" t="s">
        <v>403</v>
      </c>
      <c r="F261" s="234" t="s">
        <v>385</v>
      </c>
      <c r="G261" s="235" t="s">
        <v>108</v>
      </c>
      <c r="H261" s="236">
        <v>10</v>
      </c>
      <c r="I261" s="237"/>
      <c r="J261" s="238">
        <f>ROUND(I261*H261,2)</f>
        <v>0</v>
      </c>
      <c r="K261" s="234" t="s">
        <v>19</v>
      </c>
      <c r="L261" s="239"/>
      <c r="M261" s="240" t="s">
        <v>19</v>
      </c>
      <c r="N261" s="241" t="s">
        <v>40</v>
      </c>
      <c r="O261" s="84"/>
      <c r="P261" s="191">
        <f>O261*H261</f>
        <v>0</v>
      </c>
      <c r="Q261" s="191">
        <v>0</v>
      </c>
      <c r="R261" s="191">
        <f>Q261*H261</f>
        <v>0</v>
      </c>
      <c r="S261" s="191">
        <v>0</v>
      </c>
      <c r="T261" s="192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193" t="s">
        <v>165</v>
      </c>
      <c r="AT261" s="193" t="s">
        <v>181</v>
      </c>
      <c r="AU261" s="193" t="s">
        <v>69</v>
      </c>
      <c r="AY261" s="17" t="s">
        <v>111</v>
      </c>
      <c r="BE261" s="194">
        <f>IF(N261="základní",J261,0)</f>
        <v>0</v>
      </c>
      <c r="BF261" s="194">
        <f>IF(N261="snížená",J261,0)</f>
        <v>0</v>
      </c>
      <c r="BG261" s="194">
        <f>IF(N261="zákl. přenesená",J261,0)</f>
        <v>0</v>
      </c>
      <c r="BH261" s="194">
        <f>IF(N261="sníž. přenesená",J261,0)</f>
        <v>0</v>
      </c>
      <c r="BI261" s="194">
        <f>IF(N261="nulová",J261,0)</f>
        <v>0</v>
      </c>
      <c r="BJ261" s="17" t="s">
        <v>77</v>
      </c>
      <c r="BK261" s="194">
        <f>ROUND(I261*H261,2)</f>
        <v>0</v>
      </c>
      <c r="BL261" s="17" t="s">
        <v>110</v>
      </c>
      <c r="BM261" s="193" t="s">
        <v>404</v>
      </c>
    </row>
    <row r="262" s="2" customFormat="1">
      <c r="A262" s="38"/>
      <c r="B262" s="39"/>
      <c r="C262" s="40"/>
      <c r="D262" s="197" t="s">
        <v>170</v>
      </c>
      <c r="E262" s="40"/>
      <c r="F262" s="228" t="s">
        <v>405</v>
      </c>
      <c r="G262" s="40"/>
      <c r="H262" s="40"/>
      <c r="I262" s="229"/>
      <c r="J262" s="40"/>
      <c r="K262" s="40"/>
      <c r="L262" s="44"/>
      <c r="M262" s="230"/>
      <c r="N262" s="231"/>
      <c r="O262" s="84"/>
      <c r="P262" s="84"/>
      <c r="Q262" s="84"/>
      <c r="R262" s="84"/>
      <c r="S262" s="84"/>
      <c r="T262" s="85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170</v>
      </c>
      <c r="AU262" s="17" t="s">
        <v>69</v>
      </c>
    </row>
    <row r="263" s="2" customFormat="1" ht="37.8" customHeight="1">
      <c r="A263" s="38"/>
      <c r="B263" s="39"/>
      <c r="C263" s="232" t="s">
        <v>256</v>
      </c>
      <c r="D263" s="232" t="s">
        <v>181</v>
      </c>
      <c r="E263" s="233" t="s">
        <v>406</v>
      </c>
      <c r="F263" s="234" t="s">
        <v>385</v>
      </c>
      <c r="G263" s="235" t="s">
        <v>108</v>
      </c>
      <c r="H263" s="236">
        <v>12</v>
      </c>
      <c r="I263" s="237"/>
      <c r="J263" s="238">
        <f>ROUND(I263*H263,2)</f>
        <v>0</v>
      </c>
      <c r="K263" s="234" t="s">
        <v>19</v>
      </c>
      <c r="L263" s="239"/>
      <c r="M263" s="240" t="s">
        <v>19</v>
      </c>
      <c r="N263" s="241" t="s">
        <v>40</v>
      </c>
      <c r="O263" s="84"/>
      <c r="P263" s="191">
        <f>O263*H263</f>
        <v>0</v>
      </c>
      <c r="Q263" s="191">
        <v>0</v>
      </c>
      <c r="R263" s="191">
        <f>Q263*H263</f>
        <v>0</v>
      </c>
      <c r="S263" s="191">
        <v>0</v>
      </c>
      <c r="T263" s="192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193" t="s">
        <v>165</v>
      </c>
      <c r="AT263" s="193" t="s">
        <v>181</v>
      </c>
      <c r="AU263" s="193" t="s">
        <v>69</v>
      </c>
      <c r="AY263" s="17" t="s">
        <v>111</v>
      </c>
      <c r="BE263" s="194">
        <f>IF(N263="základní",J263,0)</f>
        <v>0</v>
      </c>
      <c r="BF263" s="194">
        <f>IF(N263="snížená",J263,0)</f>
        <v>0</v>
      </c>
      <c r="BG263" s="194">
        <f>IF(N263="zákl. přenesená",J263,0)</f>
        <v>0</v>
      </c>
      <c r="BH263" s="194">
        <f>IF(N263="sníž. přenesená",J263,0)</f>
        <v>0</v>
      </c>
      <c r="BI263" s="194">
        <f>IF(N263="nulová",J263,0)</f>
        <v>0</v>
      </c>
      <c r="BJ263" s="17" t="s">
        <v>77</v>
      </c>
      <c r="BK263" s="194">
        <f>ROUND(I263*H263,2)</f>
        <v>0</v>
      </c>
      <c r="BL263" s="17" t="s">
        <v>110</v>
      </c>
      <c r="BM263" s="193" t="s">
        <v>407</v>
      </c>
    </row>
    <row r="264" s="2" customFormat="1">
      <c r="A264" s="38"/>
      <c r="B264" s="39"/>
      <c r="C264" s="40"/>
      <c r="D264" s="197" t="s">
        <v>170</v>
      </c>
      <c r="E264" s="40"/>
      <c r="F264" s="228" t="s">
        <v>408</v>
      </c>
      <c r="G264" s="40"/>
      <c r="H264" s="40"/>
      <c r="I264" s="229"/>
      <c r="J264" s="40"/>
      <c r="K264" s="40"/>
      <c r="L264" s="44"/>
      <c r="M264" s="230"/>
      <c r="N264" s="231"/>
      <c r="O264" s="84"/>
      <c r="P264" s="84"/>
      <c r="Q264" s="84"/>
      <c r="R264" s="84"/>
      <c r="S264" s="84"/>
      <c r="T264" s="85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170</v>
      </c>
      <c r="AU264" s="17" t="s">
        <v>69</v>
      </c>
    </row>
    <row r="265" s="2" customFormat="1" ht="24.15" customHeight="1">
      <c r="A265" s="38"/>
      <c r="B265" s="39"/>
      <c r="C265" s="232" t="s">
        <v>409</v>
      </c>
      <c r="D265" s="232" t="s">
        <v>181</v>
      </c>
      <c r="E265" s="233" t="s">
        <v>410</v>
      </c>
      <c r="F265" s="234" t="s">
        <v>411</v>
      </c>
      <c r="G265" s="235" t="s">
        <v>108</v>
      </c>
      <c r="H265" s="236">
        <v>50</v>
      </c>
      <c r="I265" s="237"/>
      <c r="J265" s="238">
        <f>ROUND(I265*H265,2)</f>
        <v>0</v>
      </c>
      <c r="K265" s="234" t="s">
        <v>109</v>
      </c>
      <c r="L265" s="239"/>
      <c r="M265" s="240" t="s">
        <v>19</v>
      </c>
      <c r="N265" s="241" t="s">
        <v>40</v>
      </c>
      <c r="O265" s="84"/>
      <c r="P265" s="191">
        <f>O265*H265</f>
        <v>0</v>
      </c>
      <c r="Q265" s="191">
        <v>0</v>
      </c>
      <c r="R265" s="191">
        <f>Q265*H265</f>
        <v>0</v>
      </c>
      <c r="S265" s="191">
        <v>0</v>
      </c>
      <c r="T265" s="192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193" t="s">
        <v>165</v>
      </c>
      <c r="AT265" s="193" t="s">
        <v>181</v>
      </c>
      <c r="AU265" s="193" t="s">
        <v>69</v>
      </c>
      <c r="AY265" s="17" t="s">
        <v>111</v>
      </c>
      <c r="BE265" s="194">
        <f>IF(N265="základní",J265,0)</f>
        <v>0</v>
      </c>
      <c r="BF265" s="194">
        <f>IF(N265="snížená",J265,0)</f>
        <v>0</v>
      </c>
      <c r="BG265" s="194">
        <f>IF(N265="zákl. přenesená",J265,0)</f>
        <v>0</v>
      </c>
      <c r="BH265" s="194">
        <f>IF(N265="sníž. přenesená",J265,0)</f>
        <v>0</v>
      </c>
      <c r="BI265" s="194">
        <f>IF(N265="nulová",J265,0)</f>
        <v>0</v>
      </c>
      <c r="BJ265" s="17" t="s">
        <v>77</v>
      </c>
      <c r="BK265" s="194">
        <f>ROUND(I265*H265,2)</f>
        <v>0</v>
      </c>
      <c r="BL265" s="17" t="s">
        <v>110</v>
      </c>
      <c r="BM265" s="193" t="s">
        <v>412</v>
      </c>
    </row>
    <row r="266" s="2" customFormat="1">
      <c r="A266" s="38"/>
      <c r="B266" s="39"/>
      <c r="C266" s="40"/>
      <c r="D266" s="197" t="s">
        <v>170</v>
      </c>
      <c r="E266" s="40"/>
      <c r="F266" s="228" t="s">
        <v>413</v>
      </c>
      <c r="G266" s="40"/>
      <c r="H266" s="40"/>
      <c r="I266" s="229"/>
      <c r="J266" s="40"/>
      <c r="K266" s="40"/>
      <c r="L266" s="44"/>
      <c r="M266" s="230"/>
      <c r="N266" s="231"/>
      <c r="O266" s="84"/>
      <c r="P266" s="84"/>
      <c r="Q266" s="84"/>
      <c r="R266" s="84"/>
      <c r="S266" s="84"/>
      <c r="T266" s="85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170</v>
      </c>
      <c r="AU266" s="17" t="s">
        <v>69</v>
      </c>
    </row>
    <row r="267" s="2" customFormat="1" ht="16.5" customHeight="1">
      <c r="A267" s="38"/>
      <c r="B267" s="39"/>
      <c r="C267" s="182" t="s">
        <v>414</v>
      </c>
      <c r="D267" s="182" t="s">
        <v>105</v>
      </c>
      <c r="E267" s="183" t="s">
        <v>415</v>
      </c>
      <c r="F267" s="184" t="s">
        <v>416</v>
      </c>
      <c r="G267" s="185" t="s">
        <v>108</v>
      </c>
      <c r="H267" s="186">
        <v>183</v>
      </c>
      <c r="I267" s="187"/>
      <c r="J267" s="188">
        <f>ROUND(I267*H267,2)</f>
        <v>0</v>
      </c>
      <c r="K267" s="184" t="s">
        <v>109</v>
      </c>
      <c r="L267" s="44"/>
      <c r="M267" s="189" t="s">
        <v>19</v>
      </c>
      <c r="N267" s="190" t="s">
        <v>40</v>
      </c>
      <c r="O267" s="84"/>
      <c r="P267" s="191">
        <f>O267*H267</f>
        <v>0</v>
      </c>
      <c r="Q267" s="191">
        <v>0</v>
      </c>
      <c r="R267" s="191">
        <f>Q267*H267</f>
        <v>0</v>
      </c>
      <c r="S267" s="191">
        <v>0</v>
      </c>
      <c r="T267" s="192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193" t="s">
        <v>110</v>
      </c>
      <c r="AT267" s="193" t="s">
        <v>105</v>
      </c>
      <c r="AU267" s="193" t="s">
        <v>69</v>
      </c>
      <c r="AY267" s="17" t="s">
        <v>111</v>
      </c>
      <c r="BE267" s="194">
        <f>IF(N267="základní",J267,0)</f>
        <v>0</v>
      </c>
      <c r="BF267" s="194">
        <f>IF(N267="snížená",J267,0)</f>
        <v>0</v>
      </c>
      <c r="BG267" s="194">
        <f>IF(N267="zákl. přenesená",J267,0)</f>
        <v>0</v>
      </c>
      <c r="BH267" s="194">
        <f>IF(N267="sníž. přenesená",J267,0)</f>
        <v>0</v>
      </c>
      <c r="BI267" s="194">
        <f>IF(N267="nulová",J267,0)</f>
        <v>0</v>
      </c>
      <c r="BJ267" s="17" t="s">
        <v>77</v>
      </c>
      <c r="BK267" s="194">
        <f>ROUND(I267*H267,2)</f>
        <v>0</v>
      </c>
      <c r="BL267" s="17" t="s">
        <v>110</v>
      </c>
      <c r="BM267" s="193" t="s">
        <v>417</v>
      </c>
    </row>
    <row r="268" s="11" customFormat="1">
      <c r="A268" s="11"/>
      <c r="B268" s="195"/>
      <c r="C268" s="196"/>
      <c r="D268" s="197" t="s">
        <v>117</v>
      </c>
      <c r="E268" s="198" t="s">
        <v>19</v>
      </c>
      <c r="F268" s="199" t="s">
        <v>248</v>
      </c>
      <c r="G268" s="196"/>
      <c r="H268" s="200">
        <v>26</v>
      </c>
      <c r="I268" s="201"/>
      <c r="J268" s="196"/>
      <c r="K268" s="196"/>
      <c r="L268" s="202"/>
      <c r="M268" s="203"/>
      <c r="N268" s="204"/>
      <c r="O268" s="204"/>
      <c r="P268" s="204"/>
      <c r="Q268" s="204"/>
      <c r="R268" s="204"/>
      <c r="S268" s="204"/>
      <c r="T268" s="205"/>
      <c r="U268" s="11"/>
      <c r="V268" s="11"/>
      <c r="W268" s="11"/>
      <c r="X268" s="11"/>
      <c r="Y268" s="11"/>
      <c r="Z268" s="11"/>
      <c r="AA268" s="11"/>
      <c r="AB268" s="11"/>
      <c r="AC268" s="11"/>
      <c r="AD268" s="11"/>
      <c r="AE268" s="11"/>
      <c r="AT268" s="206" t="s">
        <v>117</v>
      </c>
      <c r="AU268" s="206" t="s">
        <v>69</v>
      </c>
      <c r="AV268" s="11" t="s">
        <v>79</v>
      </c>
      <c r="AW268" s="11" t="s">
        <v>31</v>
      </c>
      <c r="AX268" s="11" t="s">
        <v>69</v>
      </c>
      <c r="AY268" s="206" t="s">
        <v>111</v>
      </c>
    </row>
    <row r="269" s="12" customFormat="1">
      <c r="A269" s="12"/>
      <c r="B269" s="207"/>
      <c r="C269" s="208"/>
      <c r="D269" s="197" t="s">
        <v>117</v>
      </c>
      <c r="E269" s="209" t="s">
        <v>19</v>
      </c>
      <c r="F269" s="210" t="s">
        <v>271</v>
      </c>
      <c r="G269" s="208"/>
      <c r="H269" s="209" t="s">
        <v>19</v>
      </c>
      <c r="I269" s="211"/>
      <c r="J269" s="208"/>
      <c r="K269" s="208"/>
      <c r="L269" s="212"/>
      <c r="M269" s="213"/>
      <c r="N269" s="214"/>
      <c r="O269" s="214"/>
      <c r="P269" s="214"/>
      <c r="Q269" s="214"/>
      <c r="R269" s="214"/>
      <c r="S269" s="214"/>
      <c r="T269" s="215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T269" s="216" t="s">
        <v>117</v>
      </c>
      <c r="AU269" s="216" t="s">
        <v>69</v>
      </c>
      <c r="AV269" s="12" t="s">
        <v>77</v>
      </c>
      <c r="AW269" s="12" t="s">
        <v>31</v>
      </c>
      <c r="AX269" s="12" t="s">
        <v>69</v>
      </c>
      <c r="AY269" s="216" t="s">
        <v>111</v>
      </c>
    </row>
    <row r="270" s="11" customFormat="1">
      <c r="A270" s="11"/>
      <c r="B270" s="195"/>
      <c r="C270" s="196"/>
      <c r="D270" s="197" t="s">
        <v>117</v>
      </c>
      <c r="E270" s="198" t="s">
        <v>19</v>
      </c>
      <c r="F270" s="199" t="s">
        <v>129</v>
      </c>
      <c r="G270" s="196"/>
      <c r="H270" s="200">
        <v>9</v>
      </c>
      <c r="I270" s="201"/>
      <c r="J270" s="196"/>
      <c r="K270" s="196"/>
      <c r="L270" s="202"/>
      <c r="M270" s="203"/>
      <c r="N270" s="204"/>
      <c r="O270" s="204"/>
      <c r="P270" s="204"/>
      <c r="Q270" s="204"/>
      <c r="R270" s="204"/>
      <c r="S270" s="204"/>
      <c r="T270" s="205"/>
      <c r="U270" s="11"/>
      <c r="V270" s="11"/>
      <c r="W270" s="11"/>
      <c r="X270" s="11"/>
      <c r="Y270" s="11"/>
      <c r="Z270" s="11"/>
      <c r="AA270" s="11"/>
      <c r="AB270" s="11"/>
      <c r="AC270" s="11"/>
      <c r="AD270" s="11"/>
      <c r="AE270" s="11"/>
      <c r="AT270" s="206" t="s">
        <v>117</v>
      </c>
      <c r="AU270" s="206" t="s">
        <v>69</v>
      </c>
      <c r="AV270" s="11" t="s">
        <v>79</v>
      </c>
      <c r="AW270" s="11" t="s">
        <v>31</v>
      </c>
      <c r="AX270" s="11" t="s">
        <v>69</v>
      </c>
      <c r="AY270" s="206" t="s">
        <v>111</v>
      </c>
    </row>
    <row r="271" s="12" customFormat="1">
      <c r="A271" s="12"/>
      <c r="B271" s="207"/>
      <c r="C271" s="208"/>
      <c r="D271" s="197" t="s">
        <v>117</v>
      </c>
      <c r="E271" s="209" t="s">
        <v>19</v>
      </c>
      <c r="F271" s="210" t="s">
        <v>130</v>
      </c>
      <c r="G271" s="208"/>
      <c r="H271" s="209" t="s">
        <v>19</v>
      </c>
      <c r="I271" s="211"/>
      <c r="J271" s="208"/>
      <c r="K271" s="208"/>
      <c r="L271" s="212"/>
      <c r="M271" s="213"/>
      <c r="N271" s="214"/>
      <c r="O271" s="214"/>
      <c r="P271" s="214"/>
      <c r="Q271" s="214"/>
      <c r="R271" s="214"/>
      <c r="S271" s="214"/>
      <c r="T271" s="215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T271" s="216" t="s">
        <v>117</v>
      </c>
      <c r="AU271" s="216" t="s">
        <v>69</v>
      </c>
      <c r="AV271" s="12" t="s">
        <v>77</v>
      </c>
      <c r="AW271" s="12" t="s">
        <v>31</v>
      </c>
      <c r="AX271" s="12" t="s">
        <v>69</v>
      </c>
      <c r="AY271" s="216" t="s">
        <v>111</v>
      </c>
    </row>
    <row r="272" s="11" customFormat="1">
      <c r="A272" s="11"/>
      <c r="B272" s="195"/>
      <c r="C272" s="196"/>
      <c r="D272" s="197" t="s">
        <v>117</v>
      </c>
      <c r="E272" s="198" t="s">
        <v>19</v>
      </c>
      <c r="F272" s="199" t="s">
        <v>418</v>
      </c>
      <c r="G272" s="196"/>
      <c r="H272" s="200">
        <v>148</v>
      </c>
      <c r="I272" s="201"/>
      <c r="J272" s="196"/>
      <c r="K272" s="196"/>
      <c r="L272" s="202"/>
      <c r="M272" s="203"/>
      <c r="N272" s="204"/>
      <c r="O272" s="204"/>
      <c r="P272" s="204"/>
      <c r="Q272" s="204"/>
      <c r="R272" s="204"/>
      <c r="S272" s="204"/>
      <c r="T272" s="205"/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  <c r="AE272" s="11"/>
      <c r="AT272" s="206" t="s">
        <v>117</v>
      </c>
      <c r="AU272" s="206" t="s">
        <v>69</v>
      </c>
      <c r="AV272" s="11" t="s">
        <v>79</v>
      </c>
      <c r="AW272" s="11" t="s">
        <v>31</v>
      </c>
      <c r="AX272" s="11" t="s">
        <v>69</v>
      </c>
      <c r="AY272" s="206" t="s">
        <v>111</v>
      </c>
    </row>
    <row r="273" s="12" customFormat="1">
      <c r="A273" s="12"/>
      <c r="B273" s="207"/>
      <c r="C273" s="208"/>
      <c r="D273" s="197" t="s">
        <v>117</v>
      </c>
      <c r="E273" s="209" t="s">
        <v>19</v>
      </c>
      <c r="F273" s="210" t="s">
        <v>419</v>
      </c>
      <c r="G273" s="208"/>
      <c r="H273" s="209" t="s">
        <v>19</v>
      </c>
      <c r="I273" s="211"/>
      <c r="J273" s="208"/>
      <c r="K273" s="208"/>
      <c r="L273" s="212"/>
      <c r="M273" s="213"/>
      <c r="N273" s="214"/>
      <c r="O273" s="214"/>
      <c r="P273" s="214"/>
      <c r="Q273" s="214"/>
      <c r="R273" s="214"/>
      <c r="S273" s="214"/>
      <c r="T273" s="215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T273" s="216" t="s">
        <v>117</v>
      </c>
      <c r="AU273" s="216" t="s">
        <v>69</v>
      </c>
      <c r="AV273" s="12" t="s">
        <v>77</v>
      </c>
      <c r="AW273" s="12" t="s">
        <v>31</v>
      </c>
      <c r="AX273" s="12" t="s">
        <v>69</v>
      </c>
      <c r="AY273" s="216" t="s">
        <v>111</v>
      </c>
    </row>
    <row r="274" s="13" customFormat="1">
      <c r="A274" s="13"/>
      <c r="B274" s="217"/>
      <c r="C274" s="218"/>
      <c r="D274" s="197" t="s">
        <v>117</v>
      </c>
      <c r="E274" s="219" t="s">
        <v>19</v>
      </c>
      <c r="F274" s="220" t="s">
        <v>123</v>
      </c>
      <c r="G274" s="218"/>
      <c r="H274" s="221">
        <v>183</v>
      </c>
      <c r="I274" s="222"/>
      <c r="J274" s="218"/>
      <c r="K274" s="218"/>
      <c r="L274" s="223"/>
      <c r="M274" s="224"/>
      <c r="N274" s="225"/>
      <c r="O274" s="225"/>
      <c r="P274" s="225"/>
      <c r="Q274" s="225"/>
      <c r="R274" s="225"/>
      <c r="S274" s="225"/>
      <c r="T274" s="226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27" t="s">
        <v>117</v>
      </c>
      <c r="AU274" s="227" t="s">
        <v>69</v>
      </c>
      <c r="AV274" s="13" t="s">
        <v>110</v>
      </c>
      <c r="AW274" s="13" t="s">
        <v>31</v>
      </c>
      <c r="AX274" s="13" t="s">
        <v>77</v>
      </c>
      <c r="AY274" s="227" t="s">
        <v>111</v>
      </c>
    </row>
    <row r="275" s="2" customFormat="1" ht="24.15" customHeight="1">
      <c r="A275" s="38"/>
      <c r="B275" s="39"/>
      <c r="C275" s="232" t="s">
        <v>420</v>
      </c>
      <c r="D275" s="232" t="s">
        <v>181</v>
      </c>
      <c r="E275" s="233" t="s">
        <v>421</v>
      </c>
      <c r="F275" s="234" t="s">
        <v>422</v>
      </c>
      <c r="G275" s="235" t="s">
        <v>108</v>
      </c>
      <c r="H275" s="236">
        <v>183</v>
      </c>
      <c r="I275" s="237"/>
      <c r="J275" s="238">
        <f>ROUND(I275*H275,2)</f>
        <v>0</v>
      </c>
      <c r="K275" s="234" t="s">
        <v>109</v>
      </c>
      <c r="L275" s="239"/>
      <c r="M275" s="240" t="s">
        <v>19</v>
      </c>
      <c r="N275" s="241" t="s">
        <v>40</v>
      </c>
      <c r="O275" s="84"/>
      <c r="P275" s="191">
        <f>O275*H275</f>
        <v>0</v>
      </c>
      <c r="Q275" s="191">
        <v>0</v>
      </c>
      <c r="R275" s="191">
        <f>Q275*H275</f>
        <v>0</v>
      </c>
      <c r="S275" s="191">
        <v>0</v>
      </c>
      <c r="T275" s="192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193" t="s">
        <v>165</v>
      </c>
      <c r="AT275" s="193" t="s">
        <v>181</v>
      </c>
      <c r="AU275" s="193" t="s">
        <v>69</v>
      </c>
      <c r="AY275" s="17" t="s">
        <v>111</v>
      </c>
      <c r="BE275" s="194">
        <f>IF(N275="základní",J275,0)</f>
        <v>0</v>
      </c>
      <c r="BF275" s="194">
        <f>IF(N275="snížená",J275,0)</f>
        <v>0</v>
      </c>
      <c r="BG275" s="194">
        <f>IF(N275="zákl. přenesená",J275,0)</f>
        <v>0</v>
      </c>
      <c r="BH275" s="194">
        <f>IF(N275="sníž. přenesená",J275,0)</f>
        <v>0</v>
      </c>
      <c r="BI275" s="194">
        <f>IF(N275="nulová",J275,0)</f>
        <v>0</v>
      </c>
      <c r="BJ275" s="17" t="s">
        <v>77</v>
      </c>
      <c r="BK275" s="194">
        <f>ROUND(I275*H275,2)</f>
        <v>0</v>
      </c>
      <c r="BL275" s="17" t="s">
        <v>110</v>
      </c>
      <c r="BM275" s="193" t="s">
        <v>423</v>
      </c>
    </row>
    <row r="276" s="2" customFormat="1" ht="16.5" customHeight="1">
      <c r="A276" s="38"/>
      <c r="B276" s="39"/>
      <c r="C276" s="182" t="s">
        <v>424</v>
      </c>
      <c r="D276" s="182" t="s">
        <v>105</v>
      </c>
      <c r="E276" s="183" t="s">
        <v>425</v>
      </c>
      <c r="F276" s="184" t="s">
        <v>426</v>
      </c>
      <c r="G276" s="185" t="s">
        <v>108</v>
      </c>
      <c r="H276" s="186">
        <v>26</v>
      </c>
      <c r="I276" s="187"/>
      <c r="J276" s="188">
        <f>ROUND(I276*H276,2)</f>
        <v>0</v>
      </c>
      <c r="K276" s="184" t="s">
        <v>109</v>
      </c>
      <c r="L276" s="44"/>
      <c r="M276" s="189" t="s">
        <v>19</v>
      </c>
      <c r="N276" s="190" t="s">
        <v>40</v>
      </c>
      <c r="O276" s="84"/>
      <c r="P276" s="191">
        <f>O276*H276</f>
        <v>0</v>
      </c>
      <c r="Q276" s="191">
        <v>0</v>
      </c>
      <c r="R276" s="191">
        <f>Q276*H276</f>
        <v>0</v>
      </c>
      <c r="S276" s="191">
        <v>0</v>
      </c>
      <c r="T276" s="192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193" t="s">
        <v>110</v>
      </c>
      <c r="AT276" s="193" t="s">
        <v>105</v>
      </c>
      <c r="AU276" s="193" t="s">
        <v>69</v>
      </c>
      <c r="AY276" s="17" t="s">
        <v>111</v>
      </c>
      <c r="BE276" s="194">
        <f>IF(N276="základní",J276,0)</f>
        <v>0</v>
      </c>
      <c r="BF276" s="194">
        <f>IF(N276="snížená",J276,0)</f>
        <v>0</v>
      </c>
      <c r="BG276" s="194">
        <f>IF(N276="zákl. přenesená",J276,0)</f>
        <v>0</v>
      </c>
      <c r="BH276" s="194">
        <f>IF(N276="sníž. přenesená",J276,0)</f>
        <v>0</v>
      </c>
      <c r="BI276" s="194">
        <f>IF(N276="nulová",J276,0)</f>
        <v>0</v>
      </c>
      <c r="BJ276" s="17" t="s">
        <v>77</v>
      </c>
      <c r="BK276" s="194">
        <f>ROUND(I276*H276,2)</f>
        <v>0</v>
      </c>
      <c r="BL276" s="17" t="s">
        <v>110</v>
      </c>
      <c r="BM276" s="193" t="s">
        <v>427</v>
      </c>
    </row>
    <row r="277" s="2" customFormat="1" ht="21.75" customHeight="1">
      <c r="A277" s="38"/>
      <c r="B277" s="39"/>
      <c r="C277" s="232" t="s">
        <v>428</v>
      </c>
      <c r="D277" s="232" t="s">
        <v>181</v>
      </c>
      <c r="E277" s="233" t="s">
        <v>429</v>
      </c>
      <c r="F277" s="234" t="s">
        <v>430</v>
      </c>
      <c r="G277" s="235" t="s">
        <v>108</v>
      </c>
      <c r="H277" s="236">
        <v>26</v>
      </c>
      <c r="I277" s="237"/>
      <c r="J277" s="238">
        <f>ROUND(I277*H277,2)</f>
        <v>0</v>
      </c>
      <c r="K277" s="234" t="s">
        <v>109</v>
      </c>
      <c r="L277" s="239"/>
      <c r="M277" s="240" t="s">
        <v>19</v>
      </c>
      <c r="N277" s="241" t="s">
        <v>40</v>
      </c>
      <c r="O277" s="84"/>
      <c r="P277" s="191">
        <f>O277*H277</f>
        <v>0</v>
      </c>
      <c r="Q277" s="191">
        <v>0</v>
      </c>
      <c r="R277" s="191">
        <f>Q277*H277</f>
        <v>0</v>
      </c>
      <c r="S277" s="191">
        <v>0</v>
      </c>
      <c r="T277" s="192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193" t="s">
        <v>184</v>
      </c>
      <c r="AT277" s="193" t="s">
        <v>181</v>
      </c>
      <c r="AU277" s="193" t="s">
        <v>69</v>
      </c>
      <c r="AY277" s="17" t="s">
        <v>111</v>
      </c>
      <c r="BE277" s="194">
        <f>IF(N277="základní",J277,0)</f>
        <v>0</v>
      </c>
      <c r="BF277" s="194">
        <f>IF(N277="snížená",J277,0)</f>
        <v>0</v>
      </c>
      <c r="BG277" s="194">
        <f>IF(N277="zákl. přenesená",J277,0)</f>
        <v>0</v>
      </c>
      <c r="BH277" s="194">
        <f>IF(N277="sníž. přenesená",J277,0)</f>
        <v>0</v>
      </c>
      <c r="BI277" s="194">
        <f>IF(N277="nulová",J277,0)</f>
        <v>0</v>
      </c>
      <c r="BJ277" s="17" t="s">
        <v>77</v>
      </c>
      <c r="BK277" s="194">
        <f>ROUND(I277*H277,2)</f>
        <v>0</v>
      </c>
      <c r="BL277" s="17" t="s">
        <v>179</v>
      </c>
      <c r="BM277" s="193" t="s">
        <v>431</v>
      </c>
    </row>
    <row r="278" s="2" customFormat="1" ht="16.5" customHeight="1">
      <c r="A278" s="38"/>
      <c r="B278" s="39"/>
      <c r="C278" s="182" t="s">
        <v>179</v>
      </c>
      <c r="D278" s="182" t="s">
        <v>105</v>
      </c>
      <c r="E278" s="183" t="s">
        <v>432</v>
      </c>
      <c r="F278" s="184" t="s">
        <v>433</v>
      </c>
      <c r="G278" s="185" t="s">
        <v>108</v>
      </c>
      <c r="H278" s="186">
        <v>24</v>
      </c>
      <c r="I278" s="187"/>
      <c r="J278" s="188">
        <f>ROUND(I278*H278,2)</f>
        <v>0</v>
      </c>
      <c r="K278" s="184" t="s">
        <v>109</v>
      </c>
      <c r="L278" s="44"/>
      <c r="M278" s="189" t="s">
        <v>19</v>
      </c>
      <c r="N278" s="190" t="s">
        <v>40</v>
      </c>
      <c r="O278" s="84"/>
      <c r="P278" s="191">
        <f>O278*H278</f>
        <v>0</v>
      </c>
      <c r="Q278" s="191">
        <v>0</v>
      </c>
      <c r="R278" s="191">
        <f>Q278*H278</f>
        <v>0</v>
      </c>
      <c r="S278" s="191">
        <v>0</v>
      </c>
      <c r="T278" s="192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193" t="s">
        <v>110</v>
      </c>
      <c r="AT278" s="193" t="s">
        <v>105</v>
      </c>
      <c r="AU278" s="193" t="s">
        <v>69</v>
      </c>
      <c r="AY278" s="17" t="s">
        <v>111</v>
      </c>
      <c r="BE278" s="194">
        <f>IF(N278="základní",J278,0)</f>
        <v>0</v>
      </c>
      <c r="BF278" s="194">
        <f>IF(N278="snížená",J278,0)</f>
        <v>0</v>
      </c>
      <c r="BG278" s="194">
        <f>IF(N278="zákl. přenesená",J278,0)</f>
        <v>0</v>
      </c>
      <c r="BH278" s="194">
        <f>IF(N278="sníž. přenesená",J278,0)</f>
        <v>0</v>
      </c>
      <c r="BI278" s="194">
        <f>IF(N278="nulová",J278,0)</f>
        <v>0</v>
      </c>
      <c r="BJ278" s="17" t="s">
        <v>77</v>
      </c>
      <c r="BK278" s="194">
        <f>ROUND(I278*H278,2)</f>
        <v>0</v>
      </c>
      <c r="BL278" s="17" t="s">
        <v>110</v>
      </c>
      <c r="BM278" s="193" t="s">
        <v>434</v>
      </c>
    </row>
    <row r="279" s="2" customFormat="1" ht="16.5" customHeight="1">
      <c r="A279" s="38"/>
      <c r="B279" s="39"/>
      <c r="C279" s="182" t="s">
        <v>435</v>
      </c>
      <c r="D279" s="182" t="s">
        <v>105</v>
      </c>
      <c r="E279" s="183" t="s">
        <v>436</v>
      </c>
      <c r="F279" s="184" t="s">
        <v>437</v>
      </c>
      <c r="G279" s="185" t="s">
        <v>108</v>
      </c>
      <c r="H279" s="186">
        <v>50</v>
      </c>
      <c r="I279" s="187"/>
      <c r="J279" s="188">
        <f>ROUND(I279*H279,2)</f>
        <v>0</v>
      </c>
      <c r="K279" s="184" t="s">
        <v>109</v>
      </c>
      <c r="L279" s="44"/>
      <c r="M279" s="189" t="s">
        <v>19</v>
      </c>
      <c r="N279" s="190" t="s">
        <v>40</v>
      </c>
      <c r="O279" s="84"/>
      <c r="P279" s="191">
        <f>O279*H279</f>
        <v>0</v>
      </c>
      <c r="Q279" s="191">
        <v>0</v>
      </c>
      <c r="R279" s="191">
        <f>Q279*H279</f>
        <v>0</v>
      </c>
      <c r="S279" s="191">
        <v>0</v>
      </c>
      <c r="T279" s="192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193" t="s">
        <v>110</v>
      </c>
      <c r="AT279" s="193" t="s">
        <v>105</v>
      </c>
      <c r="AU279" s="193" t="s">
        <v>69</v>
      </c>
      <c r="AY279" s="17" t="s">
        <v>111</v>
      </c>
      <c r="BE279" s="194">
        <f>IF(N279="základní",J279,0)</f>
        <v>0</v>
      </c>
      <c r="BF279" s="194">
        <f>IF(N279="snížená",J279,0)</f>
        <v>0</v>
      </c>
      <c r="BG279" s="194">
        <f>IF(N279="zákl. přenesená",J279,0)</f>
        <v>0</v>
      </c>
      <c r="BH279" s="194">
        <f>IF(N279="sníž. přenesená",J279,0)</f>
        <v>0</v>
      </c>
      <c r="BI279" s="194">
        <f>IF(N279="nulová",J279,0)</f>
        <v>0</v>
      </c>
      <c r="BJ279" s="17" t="s">
        <v>77</v>
      </c>
      <c r="BK279" s="194">
        <f>ROUND(I279*H279,2)</f>
        <v>0</v>
      </c>
      <c r="BL279" s="17" t="s">
        <v>110</v>
      </c>
      <c r="BM279" s="193" t="s">
        <v>438</v>
      </c>
    </row>
    <row r="280" s="2" customFormat="1" ht="21.75" customHeight="1">
      <c r="A280" s="38"/>
      <c r="B280" s="39"/>
      <c r="C280" s="232" t="s">
        <v>258</v>
      </c>
      <c r="D280" s="232" t="s">
        <v>181</v>
      </c>
      <c r="E280" s="233" t="s">
        <v>439</v>
      </c>
      <c r="F280" s="234" t="s">
        <v>440</v>
      </c>
      <c r="G280" s="235" t="s">
        <v>108</v>
      </c>
      <c r="H280" s="236">
        <v>50</v>
      </c>
      <c r="I280" s="237"/>
      <c r="J280" s="238">
        <f>ROUND(I280*H280,2)</f>
        <v>0</v>
      </c>
      <c r="K280" s="234" t="s">
        <v>109</v>
      </c>
      <c r="L280" s="239"/>
      <c r="M280" s="240" t="s">
        <v>19</v>
      </c>
      <c r="N280" s="241" t="s">
        <v>40</v>
      </c>
      <c r="O280" s="84"/>
      <c r="P280" s="191">
        <f>O280*H280</f>
        <v>0</v>
      </c>
      <c r="Q280" s="191">
        <v>0</v>
      </c>
      <c r="R280" s="191">
        <f>Q280*H280</f>
        <v>0</v>
      </c>
      <c r="S280" s="191">
        <v>0</v>
      </c>
      <c r="T280" s="192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193" t="s">
        <v>165</v>
      </c>
      <c r="AT280" s="193" t="s">
        <v>181</v>
      </c>
      <c r="AU280" s="193" t="s">
        <v>69</v>
      </c>
      <c r="AY280" s="17" t="s">
        <v>111</v>
      </c>
      <c r="BE280" s="194">
        <f>IF(N280="základní",J280,0)</f>
        <v>0</v>
      </c>
      <c r="BF280" s="194">
        <f>IF(N280="snížená",J280,0)</f>
        <v>0</v>
      </c>
      <c r="BG280" s="194">
        <f>IF(N280="zákl. přenesená",J280,0)</f>
        <v>0</v>
      </c>
      <c r="BH280" s="194">
        <f>IF(N280="sníž. přenesená",J280,0)</f>
        <v>0</v>
      </c>
      <c r="BI280" s="194">
        <f>IF(N280="nulová",J280,0)</f>
        <v>0</v>
      </c>
      <c r="BJ280" s="17" t="s">
        <v>77</v>
      </c>
      <c r="BK280" s="194">
        <f>ROUND(I280*H280,2)</f>
        <v>0</v>
      </c>
      <c r="BL280" s="17" t="s">
        <v>110</v>
      </c>
      <c r="BM280" s="193" t="s">
        <v>441</v>
      </c>
    </row>
    <row r="281" s="2" customFormat="1" ht="21.75" customHeight="1">
      <c r="A281" s="38"/>
      <c r="B281" s="39"/>
      <c r="C281" s="232" t="s">
        <v>442</v>
      </c>
      <c r="D281" s="232" t="s">
        <v>181</v>
      </c>
      <c r="E281" s="233" t="s">
        <v>443</v>
      </c>
      <c r="F281" s="234" t="s">
        <v>444</v>
      </c>
      <c r="G281" s="235" t="s">
        <v>108</v>
      </c>
      <c r="H281" s="236">
        <v>24</v>
      </c>
      <c r="I281" s="237"/>
      <c r="J281" s="238">
        <f>ROUND(I281*H281,2)</f>
        <v>0</v>
      </c>
      <c r="K281" s="234" t="s">
        <v>109</v>
      </c>
      <c r="L281" s="239"/>
      <c r="M281" s="240" t="s">
        <v>19</v>
      </c>
      <c r="N281" s="241" t="s">
        <v>40</v>
      </c>
      <c r="O281" s="84"/>
      <c r="P281" s="191">
        <f>O281*H281</f>
        <v>0</v>
      </c>
      <c r="Q281" s="191">
        <v>0</v>
      </c>
      <c r="R281" s="191">
        <f>Q281*H281</f>
        <v>0</v>
      </c>
      <c r="S281" s="191">
        <v>0</v>
      </c>
      <c r="T281" s="192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193" t="s">
        <v>184</v>
      </c>
      <c r="AT281" s="193" t="s">
        <v>181</v>
      </c>
      <c r="AU281" s="193" t="s">
        <v>69</v>
      </c>
      <c r="AY281" s="17" t="s">
        <v>111</v>
      </c>
      <c r="BE281" s="194">
        <f>IF(N281="základní",J281,0)</f>
        <v>0</v>
      </c>
      <c r="BF281" s="194">
        <f>IF(N281="snížená",J281,0)</f>
        <v>0</v>
      </c>
      <c r="BG281" s="194">
        <f>IF(N281="zákl. přenesená",J281,0)</f>
        <v>0</v>
      </c>
      <c r="BH281" s="194">
        <f>IF(N281="sníž. přenesená",J281,0)</f>
        <v>0</v>
      </c>
      <c r="BI281" s="194">
        <f>IF(N281="nulová",J281,0)</f>
        <v>0</v>
      </c>
      <c r="BJ281" s="17" t="s">
        <v>77</v>
      </c>
      <c r="BK281" s="194">
        <f>ROUND(I281*H281,2)</f>
        <v>0</v>
      </c>
      <c r="BL281" s="17" t="s">
        <v>179</v>
      </c>
      <c r="BM281" s="193" t="s">
        <v>445</v>
      </c>
    </row>
    <row r="282" s="2" customFormat="1" ht="16.5" customHeight="1">
      <c r="A282" s="38"/>
      <c r="B282" s="39"/>
      <c r="C282" s="182" t="s">
        <v>446</v>
      </c>
      <c r="D282" s="182" t="s">
        <v>105</v>
      </c>
      <c r="E282" s="183" t="s">
        <v>447</v>
      </c>
      <c r="F282" s="184" t="s">
        <v>448</v>
      </c>
      <c r="G282" s="185" t="s">
        <v>108</v>
      </c>
      <c r="H282" s="186">
        <v>1032</v>
      </c>
      <c r="I282" s="187"/>
      <c r="J282" s="188">
        <f>ROUND(I282*H282,2)</f>
        <v>0</v>
      </c>
      <c r="K282" s="184" t="s">
        <v>109</v>
      </c>
      <c r="L282" s="44"/>
      <c r="M282" s="189" t="s">
        <v>19</v>
      </c>
      <c r="N282" s="190" t="s">
        <v>40</v>
      </c>
      <c r="O282" s="84"/>
      <c r="P282" s="191">
        <f>O282*H282</f>
        <v>0</v>
      </c>
      <c r="Q282" s="191">
        <v>0</v>
      </c>
      <c r="R282" s="191">
        <f>Q282*H282</f>
        <v>0</v>
      </c>
      <c r="S282" s="191">
        <v>0</v>
      </c>
      <c r="T282" s="192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193" t="s">
        <v>110</v>
      </c>
      <c r="AT282" s="193" t="s">
        <v>105</v>
      </c>
      <c r="AU282" s="193" t="s">
        <v>69</v>
      </c>
      <c r="AY282" s="17" t="s">
        <v>111</v>
      </c>
      <c r="BE282" s="194">
        <f>IF(N282="základní",J282,0)</f>
        <v>0</v>
      </c>
      <c r="BF282" s="194">
        <f>IF(N282="snížená",J282,0)</f>
        <v>0</v>
      </c>
      <c r="BG282" s="194">
        <f>IF(N282="zákl. přenesená",J282,0)</f>
        <v>0</v>
      </c>
      <c r="BH282" s="194">
        <f>IF(N282="sníž. přenesená",J282,0)</f>
        <v>0</v>
      </c>
      <c r="BI282" s="194">
        <f>IF(N282="nulová",J282,0)</f>
        <v>0</v>
      </c>
      <c r="BJ282" s="17" t="s">
        <v>77</v>
      </c>
      <c r="BK282" s="194">
        <f>ROUND(I282*H282,2)</f>
        <v>0</v>
      </c>
      <c r="BL282" s="17" t="s">
        <v>110</v>
      </c>
      <c r="BM282" s="193" t="s">
        <v>449</v>
      </c>
    </row>
    <row r="283" s="12" customFormat="1">
      <c r="A283" s="12"/>
      <c r="B283" s="207"/>
      <c r="C283" s="208"/>
      <c r="D283" s="197" t="s">
        <v>117</v>
      </c>
      <c r="E283" s="209" t="s">
        <v>19</v>
      </c>
      <c r="F283" s="210" t="s">
        <v>450</v>
      </c>
      <c r="G283" s="208"/>
      <c r="H283" s="209" t="s">
        <v>19</v>
      </c>
      <c r="I283" s="211"/>
      <c r="J283" s="208"/>
      <c r="K283" s="208"/>
      <c r="L283" s="212"/>
      <c r="M283" s="213"/>
      <c r="N283" s="214"/>
      <c r="O283" s="214"/>
      <c r="P283" s="214"/>
      <c r="Q283" s="214"/>
      <c r="R283" s="214"/>
      <c r="S283" s="214"/>
      <c r="T283" s="215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T283" s="216" t="s">
        <v>117</v>
      </c>
      <c r="AU283" s="216" t="s">
        <v>69</v>
      </c>
      <c r="AV283" s="12" t="s">
        <v>77</v>
      </c>
      <c r="AW283" s="12" t="s">
        <v>31</v>
      </c>
      <c r="AX283" s="12" t="s">
        <v>69</v>
      </c>
      <c r="AY283" s="216" t="s">
        <v>111</v>
      </c>
    </row>
    <row r="284" s="11" customFormat="1">
      <c r="A284" s="11"/>
      <c r="B284" s="195"/>
      <c r="C284" s="196"/>
      <c r="D284" s="197" t="s">
        <v>117</v>
      </c>
      <c r="E284" s="198" t="s">
        <v>19</v>
      </c>
      <c r="F284" s="199" t="s">
        <v>8</v>
      </c>
      <c r="G284" s="196"/>
      <c r="H284" s="200">
        <v>15</v>
      </c>
      <c r="I284" s="201"/>
      <c r="J284" s="196"/>
      <c r="K284" s="196"/>
      <c r="L284" s="202"/>
      <c r="M284" s="203"/>
      <c r="N284" s="204"/>
      <c r="O284" s="204"/>
      <c r="P284" s="204"/>
      <c r="Q284" s="204"/>
      <c r="R284" s="204"/>
      <c r="S284" s="204"/>
      <c r="T284" s="205"/>
      <c r="U284" s="11"/>
      <c r="V284" s="11"/>
      <c r="W284" s="11"/>
      <c r="X284" s="11"/>
      <c r="Y284" s="11"/>
      <c r="Z284" s="11"/>
      <c r="AA284" s="11"/>
      <c r="AB284" s="11"/>
      <c r="AC284" s="11"/>
      <c r="AD284" s="11"/>
      <c r="AE284" s="11"/>
      <c r="AT284" s="206" t="s">
        <v>117</v>
      </c>
      <c r="AU284" s="206" t="s">
        <v>69</v>
      </c>
      <c r="AV284" s="11" t="s">
        <v>79</v>
      </c>
      <c r="AW284" s="11" t="s">
        <v>31</v>
      </c>
      <c r="AX284" s="11" t="s">
        <v>69</v>
      </c>
      <c r="AY284" s="206" t="s">
        <v>111</v>
      </c>
    </row>
    <row r="285" s="12" customFormat="1">
      <c r="A285" s="12"/>
      <c r="B285" s="207"/>
      <c r="C285" s="208"/>
      <c r="D285" s="197" t="s">
        <v>117</v>
      </c>
      <c r="E285" s="209" t="s">
        <v>19</v>
      </c>
      <c r="F285" s="210" t="s">
        <v>451</v>
      </c>
      <c r="G285" s="208"/>
      <c r="H285" s="209" t="s">
        <v>19</v>
      </c>
      <c r="I285" s="211"/>
      <c r="J285" s="208"/>
      <c r="K285" s="208"/>
      <c r="L285" s="212"/>
      <c r="M285" s="213"/>
      <c r="N285" s="214"/>
      <c r="O285" s="214"/>
      <c r="P285" s="214"/>
      <c r="Q285" s="214"/>
      <c r="R285" s="214"/>
      <c r="S285" s="214"/>
      <c r="T285" s="215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T285" s="216" t="s">
        <v>117</v>
      </c>
      <c r="AU285" s="216" t="s">
        <v>69</v>
      </c>
      <c r="AV285" s="12" t="s">
        <v>77</v>
      </c>
      <c r="AW285" s="12" t="s">
        <v>31</v>
      </c>
      <c r="AX285" s="12" t="s">
        <v>69</v>
      </c>
      <c r="AY285" s="216" t="s">
        <v>111</v>
      </c>
    </row>
    <row r="286" s="11" customFormat="1">
      <c r="A286" s="11"/>
      <c r="B286" s="195"/>
      <c r="C286" s="196"/>
      <c r="D286" s="197" t="s">
        <v>117</v>
      </c>
      <c r="E286" s="198" t="s">
        <v>19</v>
      </c>
      <c r="F286" s="199" t="s">
        <v>194</v>
      </c>
      <c r="G286" s="196"/>
      <c r="H286" s="200">
        <v>14</v>
      </c>
      <c r="I286" s="201"/>
      <c r="J286" s="196"/>
      <c r="K286" s="196"/>
      <c r="L286" s="202"/>
      <c r="M286" s="203"/>
      <c r="N286" s="204"/>
      <c r="O286" s="204"/>
      <c r="P286" s="204"/>
      <c r="Q286" s="204"/>
      <c r="R286" s="204"/>
      <c r="S286" s="204"/>
      <c r="T286" s="205"/>
      <c r="U286" s="11"/>
      <c r="V286" s="11"/>
      <c r="W286" s="11"/>
      <c r="X286" s="11"/>
      <c r="Y286" s="11"/>
      <c r="Z286" s="11"/>
      <c r="AA286" s="11"/>
      <c r="AB286" s="11"/>
      <c r="AC286" s="11"/>
      <c r="AD286" s="11"/>
      <c r="AE286" s="11"/>
      <c r="AT286" s="206" t="s">
        <v>117</v>
      </c>
      <c r="AU286" s="206" t="s">
        <v>69</v>
      </c>
      <c r="AV286" s="11" t="s">
        <v>79</v>
      </c>
      <c r="AW286" s="11" t="s">
        <v>31</v>
      </c>
      <c r="AX286" s="11" t="s">
        <v>69</v>
      </c>
      <c r="AY286" s="206" t="s">
        <v>111</v>
      </c>
    </row>
    <row r="287" s="12" customFormat="1">
      <c r="A287" s="12"/>
      <c r="B287" s="207"/>
      <c r="C287" s="208"/>
      <c r="D287" s="197" t="s">
        <v>117</v>
      </c>
      <c r="E287" s="209" t="s">
        <v>19</v>
      </c>
      <c r="F287" s="210" t="s">
        <v>452</v>
      </c>
      <c r="G287" s="208"/>
      <c r="H287" s="209" t="s">
        <v>19</v>
      </c>
      <c r="I287" s="211"/>
      <c r="J287" s="208"/>
      <c r="K287" s="208"/>
      <c r="L287" s="212"/>
      <c r="M287" s="213"/>
      <c r="N287" s="214"/>
      <c r="O287" s="214"/>
      <c r="P287" s="214"/>
      <c r="Q287" s="214"/>
      <c r="R287" s="214"/>
      <c r="S287" s="214"/>
      <c r="T287" s="215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T287" s="216" t="s">
        <v>117</v>
      </c>
      <c r="AU287" s="216" t="s">
        <v>69</v>
      </c>
      <c r="AV287" s="12" t="s">
        <v>77</v>
      </c>
      <c r="AW287" s="12" t="s">
        <v>31</v>
      </c>
      <c r="AX287" s="12" t="s">
        <v>69</v>
      </c>
      <c r="AY287" s="216" t="s">
        <v>111</v>
      </c>
    </row>
    <row r="288" s="11" customFormat="1">
      <c r="A288" s="11"/>
      <c r="B288" s="195"/>
      <c r="C288" s="196"/>
      <c r="D288" s="197" t="s">
        <v>117</v>
      </c>
      <c r="E288" s="198" t="s">
        <v>19</v>
      </c>
      <c r="F288" s="199" t="s">
        <v>194</v>
      </c>
      <c r="G288" s="196"/>
      <c r="H288" s="200">
        <v>14</v>
      </c>
      <c r="I288" s="201"/>
      <c r="J288" s="196"/>
      <c r="K288" s="196"/>
      <c r="L288" s="202"/>
      <c r="M288" s="203"/>
      <c r="N288" s="204"/>
      <c r="O288" s="204"/>
      <c r="P288" s="204"/>
      <c r="Q288" s="204"/>
      <c r="R288" s="204"/>
      <c r="S288" s="204"/>
      <c r="T288" s="205"/>
      <c r="U288" s="11"/>
      <c r="V288" s="11"/>
      <c r="W288" s="11"/>
      <c r="X288" s="11"/>
      <c r="Y288" s="11"/>
      <c r="Z288" s="11"/>
      <c r="AA288" s="11"/>
      <c r="AB288" s="11"/>
      <c r="AC288" s="11"/>
      <c r="AD288" s="11"/>
      <c r="AE288" s="11"/>
      <c r="AT288" s="206" t="s">
        <v>117</v>
      </c>
      <c r="AU288" s="206" t="s">
        <v>69</v>
      </c>
      <c r="AV288" s="11" t="s">
        <v>79</v>
      </c>
      <c r="AW288" s="11" t="s">
        <v>31</v>
      </c>
      <c r="AX288" s="11" t="s">
        <v>69</v>
      </c>
      <c r="AY288" s="206" t="s">
        <v>111</v>
      </c>
    </row>
    <row r="289" s="12" customFormat="1">
      <c r="A289" s="12"/>
      <c r="B289" s="207"/>
      <c r="C289" s="208"/>
      <c r="D289" s="197" t="s">
        <v>117</v>
      </c>
      <c r="E289" s="209" t="s">
        <v>19</v>
      </c>
      <c r="F289" s="210" t="s">
        <v>453</v>
      </c>
      <c r="G289" s="208"/>
      <c r="H289" s="209" t="s">
        <v>19</v>
      </c>
      <c r="I289" s="211"/>
      <c r="J289" s="208"/>
      <c r="K289" s="208"/>
      <c r="L289" s="212"/>
      <c r="M289" s="213"/>
      <c r="N289" s="214"/>
      <c r="O289" s="214"/>
      <c r="P289" s="214"/>
      <c r="Q289" s="214"/>
      <c r="R289" s="214"/>
      <c r="S289" s="214"/>
      <c r="T289" s="215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T289" s="216" t="s">
        <v>117</v>
      </c>
      <c r="AU289" s="216" t="s">
        <v>69</v>
      </c>
      <c r="AV289" s="12" t="s">
        <v>77</v>
      </c>
      <c r="AW289" s="12" t="s">
        <v>31</v>
      </c>
      <c r="AX289" s="12" t="s">
        <v>69</v>
      </c>
      <c r="AY289" s="216" t="s">
        <v>111</v>
      </c>
    </row>
    <row r="290" s="11" customFormat="1">
      <c r="A290" s="11"/>
      <c r="B290" s="195"/>
      <c r="C290" s="196"/>
      <c r="D290" s="197" t="s">
        <v>117</v>
      </c>
      <c r="E290" s="198" t="s">
        <v>19</v>
      </c>
      <c r="F290" s="199" t="s">
        <v>223</v>
      </c>
      <c r="G290" s="196"/>
      <c r="H290" s="200">
        <v>20</v>
      </c>
      <c r="I290" s="201"/>
      <c r="J290" s="196"/>
      <c r="K290" s="196"/>
      <c r="L290" s="202"/>
      <c r="M290" s="203"/>
      <c r="N290" s="204"/>
      <c r="O290" s="204"/>
      <c r="P290" s="204"/>
      <c r="Q290" s="204"/>
      <c r="R290" s="204"/>
      <c r="S290" s="204"/>
      <c r="T290" s="205"/>
      <c r="U290" s="11"/>
      <c r="V290" s="11"/>
      <c r="W290" s="11"/>
      <c r="X290" s="11"/>
      <c r="Y290" s="11"/>
      <c r="Z290" s="11"/>
      <c r="AA290" s="11"/>
      <c r="AB290" s="11"/>
      <c r="AC290" s="11"/>
      <c r="AD290" s="11"/>
      <c r="AE290" s="11"/>
      <c r="AT290" s="206" t="s">
        <v>117</v>
      </c>
      <c r="AU290" s="206" t="s">
        <v>69</v>
      </c>
      <c r="AV290" s="11" t="s">
        <v>79</v>
      </c>
      <c r="AW290" s="11" t="s">
        <v>31</v>
      </c>
      <c r="AX290" s="11" t="s">
        <v>69</v>
      </c>
      <c r="AY290" s="206" t="s">
        <v>111</v>
      </c>
    </row>
    <row r="291" s="12" customFormat="1">
      <c r="A291" s="12"/>
      <c r="B291" s="207"/>
      <c r="C291" s="208"/>
      <c r="D291" s="197" t="s">
        <v>117</v>
      </c>
      <c r="E291" s="209" t="s">
        <v>19</v>
      </c>
      <c r="F291" s="210" t="s">
        <v>454</v>
      </c>
      <c r="G291" s="208"/>
      <c r="H291" s="209" t="s">
        <v>19</v>
      </c>
      <c r="I291" s="211"/>
      <c r="J291" s="208"/>
      <c r="K291" s="208"/>
      <c r="L291" s="212"/>
      <c r="M291" s="213"/>
      <c r="N291" s="214"/>
      <c r="O291" s="214"/>
      <c r="P291" s="214"/>
      <c r="Q291" s="214"/>
      <c r="R291" s="214"/>
      <c r="S291" s="214"/>
      <c r="T291" s="215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T291" s="216" t="s">
        <v>117</v>
      </c>
      <c r="AU291" s="216" t="s">
        <v>69</v>
      </c>
      <c r="AV291" s="12" t="s">
        <v>77</v>
      </c>
      <c r="AW291" s="12" t="s">
        <v>31</v>
      </c>
      <c r="AX291" s="12" t="s">
        <v>69</v>
      </c>
      <c r="AY291" s="216" t="s">
        <v>111</v>
      </c>
    </row>
    <row r="292" s="11" customFormat="1">
      <c r="A292" s="11"/>
      <c r="B292" s="195"/>
      <c r="C292" s="196"/>
      <c r="D292" s="197" t="s">
        <v>117</v>
      </c>
      <c r="E292" s="198" t="s">
        <v>19</v>
      </c>
      <c r="F292" s="199" t="s">
        <v>307</v>
      </c>
      <c r="G292" s="196"/>
      <c r="H292" s="200">
        <v>34</v>
      </c>
      <c r="I292" s="201"/>
      <c r="J292" s="196"/>
      <c r="K292" s="196"/>
      <c r="L292" s="202"/>
      <c r="M292" s="203"/>
      <c r="N292" s="204"/>
      <c r="O292" s="204"/>
      <c r="P292" s="204"/>
      <c r="Q292" s="204"/>
      <c r="R292" s="204"/>
      <c r="S292" s="204"/>
      <c r="T292" s="205"/>
      <c r="U292" s="11"/>
      <c r="V292" s="11"/>
      <c r="W292" s="11"/>
      <c r="X292" s="11"/>
      <c r="Y292" s="11"/>
      <c r="Z292" s="11"/>
      <c r="AA292" s="11"/>
      <c r="AB292" s="11"/>
      <c r="AC292" s="11"/>
      <c r="AD292" s="11"/>
      <c r="AE292" s="11"/>
      <c r="AT292" s="206" t="s">
        <v>117</v>
      </c>
      <c r="AU292" s="206" t="s">
        <v>69</v>
      </c>
      <c r="AV292" s="11" t="s">
        <v>79</v>
      </c>
      <c r="AW292" s="11" t="s">
        <v>31</v>
      </c>
      <c r="AX292" s="11" t="s">
        <v>69</v>
      </c>
      <c r="AY292" s="206" t="s">
        <v>111</v>
      </c>
    </row>
    <row r="293" s="12" customFormat="1">
      <c r="A293" s="12"/>
      <c r="B293" s="207"/>
      <c r="C293" s="208"/>
      <c r="D293" s="197" t="s">
        <v>117</v>
      </c>
      <c r="E293" s="209" t="s">
        <v>19</v>
      </c>
      <c r="F293" s="210" t="s">
        <v>455</v>
      </c>
      <c r="G293" s="208"/>
      <c r="H293" s="209" t="s">
        <v>19</v>
      </c>
      <c r="I293" s="211"/>
      <c r="J293" s="208"/>
      <c r="K293" s="208"/>
      <c r="L293" s="212"/>
      <c r="M293" s="213"/>
      <c r="N293" s="214"/>
      <c r="O293" s="214"/>
      <c r="P293" s="214"/>
      <c r="Q293" s="214"/>
      <c r="R293" s="214"/>
      <c r="S293" s="214"/>
      <c r="T293" s="215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T293" s="216" t="s">
        <v>117</v>
      </c>
      <c r="AU293" s="216" t="s">
        <v>69</v>
      </c>
      <c r="AV293" s="12" t="s">
        <v>77</v>
      </c>
      <c r="AW293" s="12" t="s">
        <v>31</v>
      </c>
      <c r="AX293" s="12" t="s">
        <v>69</v>
      </c>
      <c r="AY293" s="216" t="s">
        <v>111</v>
      </c>
    </row>
    <row r="294" s="11" customFormat="1">
      <c r="A294" s="11"/>
      <c r="B294" s="195"/>
      <c r="C294" s="196"/>
      <c r="D294" s="197" t="s">
        <v>117</v>
      </c>
      <c r="E294" s="198" t="s">
        <v>19</v>
      </c>
      <c r="F294" s="199" t="s">
        <v>311</v>
      </c>
      <c r="G294" s="196"/>
      <c r="H294" s="200">
        <v>35</v>
      </c>
      <c r="I294" s="201"/>
      <c r="J294" s="196"/>
      <c r="K294" s="196"/>
      <c r="L294" s="202"/>
      <c r="M294" s="203"/>
      <c r="N294" s="204"/>
      <c r="O294" s="204"/>
      <c r="P294" s="204"/>
      <c r="Q294" s="204"/>
      <c r="R294" s="204"/>
      <c r="S294" s="204"/>
      <c r="T294" s="205"/>
      <c r="U294" s="11"/>
      <c r="V294" s="11"/>
      <c r="W294" s="11"/>
      <c r="X294" s="11"/>
      <c r="Y294" s="11"/>
      <c r="Z294" s="11"/>
      <c r="AA294" s="11"/>
      <c r="AB294" s="11"/>
      <c r="AC294" s="11"/>
      <c r="AD294" s="11"/>
      <c r="AE294" s="11"/>
      <c r="AT294" s="206" t="s">
        <v>117</v>
      </c>
      <c r="AU294" s="206" t="s">
        <v>69</v>
      </c>
      <c r="AV294" s="11" t="s">
        <v>79</v>
      </c>
      <c r="AW294" s="11" t="s">
        <v>31</v>
      </c>
      <c r="AX294" s="11" t="s">
        <v>69</v>
      </c>
      <c r="AY294" s="206" t="s">
        <v>111</v>
      </c>
    </row>
    <row r="295" s="12" customFormat="1">
      <c r="A295" s="12"/>
      <c r="B295" s="207"/>
      <c r="C295" s="208"/>
      <c r="D295" s="197" t="s">
        <v>117</v>
      </c>
      <c r="E295" s="209" t="s">
        <v>19</v>
      </c>
      <c r="F295" s="210" t="s">
        <v>456</v>
      </c>
      <c r="G295" s="208"/>
      <c r="H295" s="209" t="s">
        <v>19</v>
      </c>
      <c r="I295" s="211"/>
      <c r="J295" s="208"/>
      <c r="K295" s="208"/>
      <c r="L295" s="212"/>
      <c r="M295" s="213"/>
      <c r="N295" s="214"/>
      <c r="O295" s="214"/>
      <c r="P295" s="214"/>
      <c r="Q295" s="214"/>
      <c r="R295" s="214"/>
      <c r="S295" s="214"/>
      <c r="T295" s="215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T295" s="216" t="s">
        <v>117</v>
      </c>
      <c r="AU295" s="216" t="s">
        <v>69</v>
      </c>
      <c r="AV295" s="12" t="s">
        <v>77</v>
      </c>
      <c r="AW295" s="12" t="s">
        <v>31</v>
      </c>
      <c r="AX295" s="12" t="s">
        <v>69</v>
      </c>
      <c r="AY295" s="216" t="s">
        <v>111</v>
      </c>
    </row>
    <row r="296" s="11" customFormat="1">
      <c r="A296" s="11"/>
      <c r="B296" s="195"/>
      <c r="C296" s="196"/>
      <c r="D296" s="197" t="s">
        <v>117</v>
      </c>
      <c r="E296" s="198" t="s">
        <v>19</v>
      </c>
      <c r="F296" s="199" t="s">
        <v>457</v>
      </c>
      <c r="G296" s="196"/>
      <c r="H296" s="200">
        <v>47</v>
      </c>
      <c r="I296" s="201"/>
      <c r="J296" s="196"/>
      <c r="K296" s="196"/>
      <c r="L296" s="202"/>
      <c r="M296" s="203"/>
      <c r="N296" s="204"/>
      <c r="O296" s="204"/>
      <c r="P296" s="204"/>
      <c r="Q296" s="204"/>
      <c r="R296" s="204"/>
      <c r="S296" s="204"/>
      <c r="T296" s="205"/>
      <c r="U296" s="11"/>
      <c r="V296" s="11"/>
      <c r="W296" s="11"/>
      <c r="X296" s="11"/>
      <c r="Y296" s="11"/>
      <c r="Z296" s="11"/>
      <c r="AA296" s="11"/>
      <c r="AB296" s="11"/>
      <c r="AC296" s="11"/>
      <c r="AD296" s="11"/>
      <c r="AE296" s="11"/>
      <c r="AT296" s="206" t="s">
        <v>117</v>
      </c>
      <c r="AU296" s="206" t="s">
        <v>69</v>
      </c>
      <c r="AV296" s="11" t="s">
        <v>79</v>
      </c>
      <c r="AW296" s="11" t="s">
        <v>31</v>
      </c>
      <c r="AX296" s="11" t="s">
        <v>69</v>
      </c>
      <c r="AY296" s="206" t="s">
        <v>111</v>
      </c>
    </row>
    <row r="297" s="12" customFormat="1">
      <c r="A297" s="12"/>
      <c r="B297" s="207"/>
      <c r="C297" s="208"/>
      <c r="D297" s="197" t="s">
        <v>117</v>
      </c>
      <c r="E297" s="209" t="s">
        <v>19</v>
      </c>
      <c r="F297" s="210" t="s">
        <v>458</v>
      </c>
      <c r="G297" s="208"/>
      <c r="H297" s="209" t="s">
        <v>19</v>
      </c>
      <c r="I297" s="211"/>
      <c r="J297" s="208"/>
      <c r="K297" s="208"/>
      <c r="L297" s="212"/>
      <c r="M297" s="213"/>
      <c r="N297" s="214"/>
      <c r="O297" s="214"/>
      <c r="P297" s="214"/>
      <c r="Q297" s="214"/>
      <c r="R297" s="214"/>
      <c r="S297" s="214"/>
      <c r="T297" s="215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T297" s="216" t="s">
        <v>117</v>
      </c>
      <c r="AU297" s="216" t="s">
        <v>69</v>
      </c>
      <c r="AV297" s="12" t="s">
        <v>77</v>
      </c>
      <c r="AW297" s="12" t="s">
        <v>31</v>
      </c>
      <c r="AX297" s="12" t="s">
        <v>69</v>
      </c>
      <c r="AY297" s="216" t="s">
        <v>111</v>
      </c>
    </row>
    <row r="298" s="11" customFormat="1">
      <c r="A298" s="11"/>
      <c r="B298" s="195"/>
      <c r="C298" s="196"/>
      <c r="D298" s="197" t="s">
        <v>117</v>
      </c>
      <c r="E298" s="198" t="s">
        <v>19</v>
      </c>
      <c r="F298" s="199" t="s">
        <v>459</v>
      </c>
      <c r="G298" s="196"/>
      <c r="H298" s="200">
        <v>54</v>
      </c>
      <c r="I298" s="201"/>
      <c r="J298" s="196"/>
      <c r="K298" s="196"/>
      <c r="L298" s="202"/>
      <c r="M298" s="203"/>
      <c r="N298" s="204"/>
      <c r="O298" s="204"/>
      <c r="P298" s="204"/>
      <c r="Q298" s="204"/>
      <c r="R298" s="204"/>
      <c r="S298" s="204"/>
      <c r="T298" s="205"/>
      <c r="U298" s="11"/>
      <c r="V298" s="11"/>
      <c r="W298" s="11"/>
      <c r="X298" s="11"/>
      <c r="Y298" s="11"/>
      <c r="Z298" s="11"/>
      <c r="AA298" s="11"/>
      <c r="AB298" s="11"/>
      <c r="AC298" s="11"/>
      <c r="AD298" s="11"/>
      <c r="AE298" s="11"/>
      <c r="AT298" s="206" t="s">
        <v>117</v>
      </c>
      <c r="AU298" s="206" t="s">
        <v>69</v>
      </c>
      <c r="AV298" s="11" t="s">
        <v>79</v>
      </c>
      <c r="AW298" s="11" t="s">
        <v>31</v>
      </c>
      <c r="AX298" s="11" t="s">
        <v>69</v>
      </c>
      <c r="AY298" s="206" t="s">
        <v>111</v>
      </c>
    </row>
    <row r="299" s="12" customFormat="1">
      <c r="A299" s="12"/>
      <c r="B299" s="207"/>
      <c r="C299" s="208"/>
      <c r="D299" s="197" t="s">
        <v>117</v>
      </c>
      <c r="E299" s="209" t="s">
        <v>19</v>
      </c>
      <c r="F299" s="210" t="s">
        <v>460</v>
      </c>
      <c r="G299" s="208"/>
      <c r="H299" s="209" t="s">
        <v>19</v>
      </c>
      <c r="I299" s="211"/>
      <c r="J299" s="208"/>
      <c r="K299" s="208"/>
      <c r="L299" s="212"/>
      <c r="M299" s="213"/>
      <c r="N299" s="214"/>
      <c r="O299" s="214"/>
      <c r="P299" s="214"/>
      <c r="Q299" s="214"/>
      <c r="R299" s="214"/>
      <c r="S299" s="214"/>
      <c r="T299" s="215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T299" s="216" t="s">
        <v>117</v>
      </c>
      <c r="AU299" s="216" t="s">
        <v>69</v>
      </c>
      <c r="AV299" s="12" t="s">
        <v>77</v>
      </c>
      <c r="AW299" s="12" t="s">
        <v>31</v>
      </c>
      <c r="AX299" s="12" t="s">
        <v>69</v>
      </c>
      <c r="AY299" s="216" t="s">
        <v>111</v>
      </c>
    </row>
    <row r="300" s="11" customFormat="1">
      <c r="A300" s="11"/>
      <c r="B300" s="195"/>
      <c r="C300" s="196"/>
      <c r="D300" s="197" t="s">
        <v>117</v>
      </c>
      <c r="E300" s="198" t="s">
        <v>19</v>
      </c>
      <c r="F300" s="199" t="s">
        <v>461</v>
      </c>
      <c r="G300" s="196"/>
      <c r="H300" s="200">
        <v>56</v>
      </c>
      <c r="I300" s="201"/>
      <c r="J300" s="196"/>
      <c r="K300" s="196"/>
      <c r="L300" s="202"/>
      <c r="M300" s="203"/>
      <c r="N300" s="204"/>
      <c r="O300" s="204"/>
      <c r="P300" s="204"/>
      <c r="Q300" s="204"/>
      <c r="R300" s="204"/>
      <c r="S300" s="204"/>
      <c r="T300" s="205"/>
      <c r="U300" s="11"/>
      <c r="V300" s="11"/>
      <c r="W300" s="11"/>
      <c r="X300" s="11"/>
      <c r="Y300" s="11"/>
      <c r="Z300" s="11"/>
      <c r="AA300" s="11"/>
      <c r="AB300" s="11"/>
      <c r="AC300" s="11"/>
      <c r="AD300" s="11"/>
      <c r="AE300" s="11"/>
      <c r="AT300" s="206" t="s">
        <v>117</v>
      </c>
      <c r="AU300" s="206" t="s">
        <v>69</v>
      </c>
      <c r="AV300" s="11" t="s">
        <v>79</v>
      </c>
      <c r="AW300" s="11" t="s">
        <v>31</v>
      </c>
      <c r="AX300" s="11" t="s">
        <v>69</v>
      </c>
      <c r="AY300" s="206" t="s">
        <v>111</v>
      </c>
    </row>
    <row r="301" s="12" customFormat="1">
      <c r="A301" s="12"/>
      <c r="B301" s="207"/>
      <c r="C301" s="208"/>
      <c r="D301" s="197" t="s">
        <v>117</v>
      </c>
      <c r="E301" s="209" t="s">
        <v>19</v>
      </c>
      <c r="F301" s="210" t="s">
        <v>462</v>
      </c>
      <c r="G301" s="208"/>
      <c r="H301" s="209" t="s">
        <v>19</v>
      </c>
      <c r="I301" s="211"/>
      <c r="J301" s="208"/>
      <c r="K301" s="208"/>
      <c r="L301" s="212"/>
      <c r="M301" s="213"/>
      <c r="N301" s="214"/>
      <c r="O301" s="214"/>
      <c r="P301" s="214"/>
      <c r="Q301" s="214"/>
      <c r="R301" s="214"/>
      <c r="S301" s="214"/>
      <c r="T301" s="215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T301" s="216" t="s">
        <v>117</v>
      </c>
      <c r="AU301" s="216" t="s">
        <v>69</v>
      </c>
      <c r="AV301" s="12" t="s">
        <v>77</v>
      </c>
      <c r="AW301" s="12" t="s">
        <v>31</v>
      </c>
      <c r="AX301" s="12" t="s">
        <v>69</v>
      </c>
      <c r="AY301" s="216" t="s">
        <v>111</v>
      </c>
    </row>
    <row r="302" s="11" customFormat="1">
      <c r="A302" s="11"/>
      <c r="B302" s="195"/>
      <c r="C302" s="196"/>
      <c r="D302" s="197" t="s">
        <v>117</v>
      </c>
      <c r="E302" s="198" t="s">
        <v>19</v>
      </c>
      <c r="F302" s="199" t="s">
        <v>463</v>
      </c>
      <c r="G302" s="196"/>
      <c r="H302" s="200">
        <v>59</v>
      </c>
      <c r="I302" s="201"/>
      <c r="J302" s="196"/>
      <c r="K302" s="196"/>
      <c r="L302" s="202"/>
      <c r="M302" s="203"/>
      <c r="N302" s="204"/>
      <c r="O302" s="204"/>
      <c r="P302" s="204"/>
      <c r="Q302" s="204"/>
      <c r="R302" s="204"/>
      <c r="S302" s="204"/>
      <c r="T302" s="205"/>
      <c r="U302" s="11"/>
      <c r="V302" s="11"/>
      <c r="W302" s="11"/>
      <c r="X302" s="11"/>
      <c r="Y302" s="11"/>
      <c r="Z302" s="11"/>
      <c r="AA302" s="11"/>
      <c r="AB302" s="11"/>
      <c r="AC302" s="11"/>
      <c r="AD302" s="11"/>
      <c r="AE302" s="11"/>
      <c r="AT302" s="206" t="s">
        <v>117</v>
      </c>
      <c r="AU302" s="206" t="s">
        <v>69</v>
      </c>
      <c r="AV302" s="11" t="s">
        <v>79</v>
      </c>
      <c r="AW302" s="11" t="s">
        <v>31</v>
      </c>
      <c r="AX302" s="11" t="s">
        <v>69</v>
      </c>
      <c r="AY302" s="206" t="s">
        <v>111</v>
      </c>
    </row>
    <row r="303" s="12" customFormat="1">
      <c r="A303" s="12"/>
      <c r="B303" s="207"/>
      <c r="C303" s="208"/>
      <c r="D303" s="197" t="s">
        <v>117</v>
      </c>
      <c r="E303" s="209" t="s">
        <v>19</v>
      </c>
      <c r="F303" s="210" t="s">
        <v>464</v>
      </c>
      <c r="G303" s="208"/>
      <c r="H303" s="209" t="s">
        <v>19</v>
      </c>
      <c r="I303" s="211"/>
      <c r="J303" s="208"/>
      <c r="K303" s="208"/>
      <c r="L303" s="212"/>
      <c r="M303" s="213"/>
      <c r="N303" s="214"/>
      <c r="O303" s="214"/>
      <c r="P303" s="214"/>
      <c r="Q303" s="214"/>
      <c r="R303" s="214"/>
      <c r="S303" s="214"/>
      <c r="T303" s="215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T303" s="216" t="s">
        <v>117</v>
      </c>
      <c r="AU303" s="216" t="s">
        <v>69</v>
      </c>
      <c r="AV303" s="12" t="s">
        <v>77</v>
      </c>
      <c r="AW303" s="12" t="s">
        <v>31</v>
      </c>
      <c r="AX303" s="12" t="s">
        <v>69</v>
      </c>
      <c r="AY303" s="216" t="s">
        <v>111</v>
      </c>
    </row>
    <row r="304" s="11" customFormat="1">
      <c r="A304" s="11"/>
      <c r="B304" s="195"/>
      <c r="C304" s="196"/>
      <c r="D304" s="197" t="s">
        <v>117</v>
      </c>
      <c r="E304" s="198" t="s">
        <v>19</v>
      </c>
      <c r="F304" s="199" t="s">
        <v>465</v>
      </c>
      <c r="G304" s="196"/>
      <c r="H304" s="200">
        <v>58</v>
      </c>
      <c r="I304" s="201"/>
      <c r="J304" s="196"/>
      <c r="K304" s="196"/>
      <c r="L304" s="202"/>
      <c r="M304" s="203"/>
      <c r="N304" s="204"/>
      <c r="O304" s="204"/>
      <c r="P304" s="204"/>
      <c r="Q304" s="204"/>
      <c r="R304" s="204"/>
      <c r="S304" s="204"/>
      <c r="T304" s="205"/>
      <c r="U304" s="11"/>
      <c r="V304" s="11"/>
      <c r="W304" s="11"/>
      <c r="X304" s="11"/>
      <c r="Y304" s="11"/>
      <c r="Z304" s="11"/>
      <c r="AA304" s="11"/>
      <c r="AB304" s="11"/>
      <c r="AC304" s="11"/>
      <c r="AD304" s="11"/>
      <c r="AE304" s="11"/>
      <c r="AT304" s="206" t="s">
        <v>117</v>
      </c>
      <c r="AU304" s="206" t="s">
        <v>69</v>
      </c>
      <c r="AV304" s="11" t="s">
        <v>79</v>
      </c>
      <c r="AW304" s="11" t="s">
        <v>31</v>
      </c>
      <c r="AX304" s="11" t="s">
        <v>69</v>
      </c>
      <c r="AY304" s="206" t="s">
        <v>111</v>
      </c>
    </row>
    <row r="305" s="12" customFormat="1">
      <c r="A305" s="12"/>
      <c r="B305" s="207"/>
      <c r="C305" s="208"/>
      <c r="D305" s="197" t="s">
        <v>117</v>
      </c>
      <c r="E305" s="209" t="s">
        <v>19</v>
      </c>
      <c r="F305" s="210" t="s">
        <v>466</v>
      </c>
      <c r="G305" s="208"/>
      <c r="H305" s="209" t="s">
        <v>19</v>
      </c>
      <c r="I305" s="211"/>
      <c r="J305" s="208"/>
      <c r="K305" s="208"/>
      <c r="L305" s="212"/>
      <c r="M305" s="213"/>
      <c r="N305" s="214"/>
      <c r="O305" s="214"/>
      <c r="P305" s="214"/>
      <c r="Q305" s="214"/>
      <c r="R305" s="214"/>
      <c r="S305" s="214"/>
      <c r="T305" s="215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T305" s="216" t="s">
        <v>117</v>
      </c>
      <c r="AU305" s="216" t="s">
        <v>69</v>
      </c>
      <c r="AV305" s="12" t="s">
        <v>77</v>
      </c>
      <c r="AW305" s="12" t="s">
        <v>31</v>
      </c>
      <c r="AX305" s="12" t="s">
        <v>69</v>
      </c>
      <c r="AY305" s="216" t="s">
        <v>111</v>
      </c>
    </row>
    <row r="306" s="11" customFormat="1">
      <c r="A306" s="11"/>
      <c r="B306" s="195"/>
      <c r="C306" s="196"/>
      <c r="D306" s="197" t="s">
        <v>117</v>
      </c>
      <c r="E306" s="198" t="s">
        <v>19</v>
      </c>
      <c r="F306" s="199" t="s">
        <v>467</v>
      </c>
      <c r="G306" s="196"/>
      <c r="H306" s="200">
        <v>57</v>
      </c>
      <c r="I306" s="201"/>
      <c r="J306" s="196"/>
      <c r="K306" s="196"/>
      <c r="L306" s="202"/>
      <c r="M306" s="203"/>
      <c r="N306" s="204"/>
      <c r="O306" s="204"/>
      <c r="P306" s="204"/>
      <c r="Q306" s="204"/>
      <c r="R306" s="204"/>
      <c r="S306" s="204"/>
      <c r="T306" s="205"/>
      <c r="U306" s="11"/>
      <c r="V306" s="11"/>
      <c r="W306" s="11"/>
      <c r="X306" s="11"/>
      <c r="Y306" s="11"/>
      <c r="Z306" s="11"/>
      <c r="AA306" s="11"/>
      <c r="AB306" s="11"/>
      <c r="AC306" s="11"/>
      <c r="AD306" s="11"/>
      <c r="AE306" s="11"/>
      <c r="AT306" s="206" t="s">
        <v>117</v>
      </c>
      <c r="AU306" s="206" t="s">
        <v>69</v>
      </c>
      <c r="AV306" s="11" t="s">
        <v>79</v>
      </c>
      <c r="AW306" s="11" t="s">
        <v>31</v>
      </c>
      <c r="AX306" s="11" t="s">
        <v>69</v>
      </c>
      <c r="AY306" s="206" t="s">
        <v>111</v>
      </c>
    </row>
    <row r="307" s="12" customFormat="1">
      <c r="A307" s="12"/>
      <c r="B307" s="207"/>
      <c r="C307" s="208"/>
      <c r="D307" s="197" t="s">
        <v>117</v>
      </c>
      <c r="E307" s="209" t="s">
        <v>19</v>
      </c>
      <c r="F307" s="210" t="s">
        <v>468</v>
      </c>
      <c r="G307" s="208"/>
      <c r="H307" s="209" t="s">
        <v>19</v>
      </c>
      <c r="I307" s="211"/>
      <c r="J307" s="208"/>
      <c r="K307" s="208"/>
      <c r="L307" s="212"/>
      <c r="M307" s="213"/>
      <c r="N307" s="214"/>
      <c r="O307" s="214"/>
      <c r="P307" s="214"/>
      <c r="Q307" s="214"/>
      <c r="R307" s="214"/>
      <c r="S307" s="214"/>
      <c r="T307" s="215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T307" s="216" t="s">
        <v>117</v>
      </c>
      <c r="AU307" s="216" t="s">
        <v>69</v>
      </c>
      <c r="AV307" s="12" t="s">
        <v>77</v>
      </c>
      <c r="AW307" s="12" t="s">
        <v>31</v>
      </c>
      <c r="AX307" s="12" t="s">
        <v>69</v>
      </c>
      <c r="AY307" s="216" t="s">
        <v>111</v>
      </c>
    </row>
    <row r="308" s="11" customFormat="1">
      <c r="A308" s="11"/>
      <c r="B308" s="195"/>
      <c r="C308" s="196"/>
      <c r="D308" s="197" t="s">
        <v>117</v>
      </c>
      <c r="E308" s="198" t="s">
        <v>19</v>
      </c>
      <c r="F308" s="199" t="s">
        <v>469</v>
      </c>
      <c r="G308" s="196"/>
      <c r="H308" s="200">
        <v>68</v>
      </c>
      <c r="I308" s="201"/>
      <c r="J308" s="196"/>
      <c r="K308" s="196"/>
      <c r="L308" s="202"/>
      <c r="M308" s="203"/>
      <c r="N308" s="204"/>
      <c r="O308" s="204"/>
      <c r="P308" s="204"/>
      <c r="Q308" s="204"/>
      <c r="R308" s="204"/>
      <c r="S308" s="204"/>
      <c r="T308" s="205"/>
      <c r="U308" s="11"/>
      <c r="V308" s="11"/>
      <c r="W308" s="11"/>
      <c r="X308" s="11"/>
      <c r="Y308" s="11"/>
      <c r="Z308" s="11"/>
      <c r="AA308" s="11"/>
      <c r="AB308" s="11"/>
      <c r="AC308" s="11"/>
      <c r="AD308" s="11"/>
      <c r="AE308" s="11"/>
      <c r="AT308" s="206" t="s">
        <v>117</v>
      </c>
      <c r="AU308" s="206" t="s">
        <v>69</v>
      </c>
      <c r="AV308" s="11" t="s">
        <v>79</v>
      </c>
      <c r="AW308" s="11" t="s">
        <v>31</v>
      </c>
      <c r="AX308" s="11" t="s">
        <v>69</v>
      </c>
      <c r="AY308" s="206" t="s">
        <v>111</v>
      </c>
    </row>
    <row r="309" s="12" customFormat="1">
      <c r="A309" s="12"/>
      <c r="B309" s="207"/>
      <c r="C309" s="208"/>
      <c r="D309" s="197" t="s">
        <v>117</v>
      </c>
      <c r="E309" s="209" t="s">
        <v>19</v>
      </c>
      <c r="F309" s="210" t="s">
        <v>470</v>
      </c>
      <c r="G309" s="208"/>
      <c r="H309" s="209" t="s">
        <v>19</v>
      </c>
      <c r="I309" s="211"/>
      <c r="J309" s="208"/>
      <c r="K309" s="208"/>
      <c r="L309" s="212"/>
      <c r="M309" s="213"/>
      <c r="N309" s="214"/>
      <c r="O309" s="214"/>
      <c r="P309" s="214"/>
      <c r="Q309" s="214"/>
      <c r="R309" s="214"/>
      <c r="S309" s="214"/>
      <c r="T309" s="215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T309" s="216" t="s">
        <v>117</v>
      </c>
      <c r="AU309" s="216" t="s">
        <v>69</v>
      </c>
      <c r="AV309" s="12" t="s">
        <v>77</v>
      </c>
      <c r="AW309" s="12" t="s">
        <v>31</v>
      </c>
      <c r="AX309" s="12" t="s">
        <v>69</v>
      </c>
      <c r="AY309" s="216" t="s">
        <v>111</v>
      </c>
    </row>
    <row r="310" s="11" customFormat="1">
      <c r="A310" s="11"/>
      <c r="B310" s="195"/>
      <c r="C310" s="196"/>
      <c r="D310" s="197" t="s">
        <v>117</v>
      </c>
      <c r="E310" s="198" t="s">
        <v>19</v>
      </c>
      <c r="F310" s="199" t="s">
        <v>471</v>
      </c>
      <c r="G310" s="196"/>
      <c r="H310" s="200">
        <v>66</v>
      </c>
      <c r="I310" s="201"/>
      <c r="J310" s="196"/>
      <c r="K310" s="196"/>
      <c r="L310" s="202"/>
      <c r="M310" s="203"/>
      <c r="N310" s="204"/>
      <c r="O310" s="204"/>
      <c r="P310" s="204"/>
      <c r="Q310" s="204"/>
      <c r="R310" s="204"/>
      <c r="S310" s="204"/>
      <c r="T310" s="205"/>
      <c r="U310" s="11"/>
      <c r="V310" s="11"/>
      <c r="W310" s="11"/>
      <c r="X310" s="11"/>
      <c r="Y310" s="11"/>
      <c r="Z310" s="11"/>
      <c r="AA310" s="11"/>
      <c r="AB310" s="11"/>
      <c r="AC310" s="11"/>
      <c r="AD310" s="11"/>
      <c r="AE310" s="11"/>
      <c r="AT310" s="206" t="s">
        <v>117</v>
      </c>
      <c r="AU310" s="206" t="s">
        <v>69</v>
      </c>
      <c r="AV310" s="11" t="s">
        <v>79</v>
      </c>
      <c r="AW310" s="11" t="s">
        <v>31</v>
      </c>
      <c r="AX310" s="11" t="s">
        <v>69</v>
      </c>
      <c r="AY310" s="206" t="s">
        <v>111</v>
      </c>
    </row>
    <row r="311" s="12" customFormat="1">
      <c r="A311" s="12"/>
      <c r="B311" s="207"/>
      <c r="C311" s="208"/>
      <c r="D311" s="197" t="s">
        <v>117</v>
      </c>
      <c r="E311" s="209" t="s">
        <v>19</v>
      </c>
      <c r="F311" s="210" t="s">
        <v>472</v>
      </c>
      <c r="G311" s="208"/>
      <c r="H311" s="209" t="s">
        <v>19</v>
      </c>
      <c r="I311" s="211"/>
      <c r="J311" s="208"/>
      <c r="K311" s="208"/>
      <c r="L311" s="212"/>
      <c r="M311" s="213"/>
      <c r="N311" s="214"/>
      <c r="O311" s="214"/>
      <c r="P311" s="214"/>
      <c r="Q311" s="214"/>
      <c r="R311" s="214"/>
      <c r="S311" s="214"/>
      <c r="T311" s="215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T311" s="216" t="s">
        <v>117</v>
      </c>
      <c r="AU311" s="216" t="s">
        <v>69</v>
      </c>
      <c r="AV311" s="12" t="s">
        <v>77</v>
      </c>
      <c r="AW311" s="12" t="s">
        <v>31</v>
      </c>
      <c r="AX311" s="12" t="s">
        <v>69</v>
      </c>
      <c r="AY311" s="216" t="s">
        <v>111</v>
      </c>
    </row>
    <row r="312" s="11" customFormat="1">
      <c r="A312" s="11"/>
      <c r="B312" s="195"/>
      <c r="C312" s="196"/>
      <c r="D312" s="197" t="s">
        <v>117</v>
      </c>
      <c r="E312" s="198" t="s">
        <v>19</v>
      </c>
      <c r="F312" s="199" t="s">
        <v>473</v>
      </c>
      <c r="G312" s="196"/>
      <c r="H312" s="200">
        <v>60</v>
      </c>
      <c r="I312" s="201"/>
      <c r="J312" s="196"/>
      <c r="K312" s="196"/>
      <c r="L312" s="202"/>
      <c r="M312" s="203"/>
      <c r="N312" s="204"/>
      <c r="O312" s="204"/>
      <c r="P312" s="204"/>
      <c r="Q312" s="204"/>
      <c r="R312" s="204"/>
      <c r="S312" s="204"/>
      <c r="T312" s="205"/>
      <c r="U312" s="11"/>
      <c r="V312" s="11"/>
      <c r="W312" s="11"/>
      <c r="X312" s="11"/>
      <c r="Y312" s="11"/>
      <c r="Z312" s="11"/>
      <c r="AA312" s="11"/>
      <c r="AB312" s="11"/>
      <c r="AC312" s="11"/>
      <c r="AD312" s="11"/>
      <c r="AE312" s="11"/>
      <c r="AT312" s="206" t="s">
        <v>117</v>
      </c>
      <c r="AU312" s="206" t="s">
        <v>69</v>
      </c>
      <c r="AV312" s="11" t="s">
        <v>79</v>
      </c>
      <c r="AW312" s="11" t="s">
        <v>31</v>
      </c>
      <c r="AX312" s="11" t="s">
        <v>69</v>
      </c>
      <c r="AY312" s="206" t="s">
        <v>111</v>
      </c>
    </row>
    <row r="313" s="12" customFormat="1">
      <c r="A313" s="12"/>
      <c r="B313" s="207"/>
      <c r="C313" s="208"/>
      <c r="D313" s="197" t="s">
        <v>117</v>
      </c>
      <c r="E313" s="209" t="s">
        <v>19</v>
      </c>
      <c r="F313" s="210" t="s">
        <v>474</v>
      </c>
      <c r="G313" s="208"/>
      <c r="H313" s="209" t="s">
        <v>19</v>
      </c>
      <c r="I313" s="211"/>
      <c r="J313" s="208"/>
      <c r="K313" s="208"/>
      <c r="L313" s="212"/>
      <c r="M313" s="213"/>
      <c r="N313" s="214"/>
      <c r="O313" s="214"/>
      <c r="P313" s="214"/>
      <c r="Q313" s="214"/>
      <c r="R313" s="214"/>
      <c r="S313" s="214"/>
      <c r="T313" s="215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T313" s="216" t="s">
        <v>117</v>
      </c>
      <c r="AU313" s="216" t="s">
        <v>69</v>
      </c>
      <c r="AV313" s="12" t="s">
        <v>77</v>
      </c>
      <c r="AW313" s="12" t="s">
        <v>31</v>
      </c>
      <c r="AX313" s="12" t="s">
        <v>69</v>
      </c>
      <c r="AY313" s="216" t="s">
        <v>111</v>
      </c>
    </row>
    <row r="314" s="11" customFormat="1">
      <c r="A314" s="11"/>
      <c r="B314" s="195"/>
      <c r="C314" s="196"/>
      <c r="D314" s="197" t="s">
        <v>117</v>
      </c>
      <c r="E314" s="198" t="s">
        <v>19</v>
      </c>
      <c r="F314" s="199" t="s">
        <v>475</v>
      </c>
      <c r="G314" s="196"/>
      <c r="H314" s="200">
        <v>64</v>
      </c>
      <c r="I314" s="201"/>
      <c r="J314" s="196"/>
      <c r="K314" s="196"/>
      <c r="L314" s="202"/>
      <c r="M314" s="203"/>
      <c r="N314" s="204"/>
      <c r="O314" s="204"/>
      <c r="P314" s="204"/>
      <c r="Q314" s="204"/>
      <c r="R314" s="204"/>
      <c r="S314" s="204"/>
      <c r="T314" s="205"/>
      <c r="U314" s="11"/>
      <c r="V314" s="11"/>
      <c r="W314" s="11"/>
      <c r="X314" s="11"/>
      <c r="Y314" s="11"/>
      <c r="Z314" s="11"/>
      <c r="AA314" s="11"/>
      <c r="AB314" s="11"/>
      <c r="AC314" s="11"/>
      <c r="AD314" s="11"/>
      <c r="AE314" s="11"/>
      <c r="AT314" s="206" t="s">
        <v>117</v>
      </c>
      <c r="AU314" s="206" t="s">
        <v>69</v>
      </c>
      <c r="AV314" s="11" t="s">
        <v>79</v>
      </c>
      <c r="AW314" s="11" t="s">
        <v>31</v>
      </c>
      <c r="AX314" s="11" t="s">
        <v>69</v>
      </c>
      <c r="AY314" s="206" t="s">
        <v>111</v>
      </c>
    </row>
    <row r="315" s="12" customFormat="1">
      <c r="A315" s="12"/>
      <c r="B315" s="207"/>
      <c r="C315" s="208"/>
      <c r="D315" s="197" t="s">
        <v>117</v>
      </c>
      <c r="E315" s="209" t="s">
        <v>19</v>
      </c>
      <c r="F315" s="210" t="s">
        <v>476</v>
      </c>
      <c r="G315" s="208"/>
      <c r="H315" s="209" t="s">
        <v>19</v>
      </c>
      <c r="I315" s="211"/>
      <c r="J315" s="208"/>
      <c r="K315" s="208"/>
      <c r="L315" s="212"/>
      <c r="M315" s="213"/>
      <c r="N315" s="214"/>
      <c r="O315" s="214"/>
      <c r="P315" s="214"/>
      <c r="Q315" s="214"/>
      <c r="R315" s="214"/>
      <c r="S315" s="214"/>
      <c r="T315" s="215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T315" s="216" t="s">
        <v>117</v>
      </c>
      <c r="AU315" s="216" t="s">
        <v>69</v>
      </c>
      <c r="AV315" s="12" t="s">
        <v>77</v>
      </c>
      <c r="AW315" s="12" t="s">
        <v>31</v>
      </c>
      <c r="AX315" s="12" t="s">
        <v>69</v>
      </c>
      <c r="AY315" s="216" t="s">
        <v>111</v>
      </c>
    </row>
    <row r="316" s="11" customFormat="1">
      <c r="A316" s="11"/>
      <c r="B316" s="195"/>
      <c r="C316" s="196"/>
      <c r="D316" s="197" t="s">
        <v>117</v>
      </c>
      <c r="E316" s="198" t="s">
        <v>19</v>
      </c>
      <c r="F316" s="199" t="s">
        <v>299</v>
      </c>
      <c r="G316" s="196"/>
      <c r="H316" s="200">
        <v>32</v>
      </c>
      <c r="I316" s="201"/>
      <c r="J316" s="196"/>
      <c r="K316" s="196"/>
      <c r="L316" s="202"/>
      <c r="M316" s="203"/>
      <c r="N316" s="204"/>
      <c r="O316" s="204"/>
      <c r="P316" s="204"/>
      <c r="Q316" s="204"/>
      <c r="R316" s="204"/>
      <c r="S316" s="204"/>
      <c r="T316" s="205"/>
      <c r="U316" s="11"/>
      <c r="V316" s="11"/>
      <c r="W316" s="11"/>
      <c r="X316" s="11"/>
      <c r="Y316" s="11"/>
      <c r="Z316" s="11"/>
      <c r="AA316" s="11"/>
      <c r="AB316" s="11"/>
      <c r="AC316" s="11"/>
      <c r="AD316" s="11"/>
      <c r="AE316" s="11"/>
      <c r="AT316" s="206" t="s">
        <v>117</v>
      </c>
      <c r="AU316" s="206" t="s">
        <v>69</v>
      </c>
      <c r="AV316" s="11" t="s">
        <v>79</v>
      </c>
      <c r="AW316" s="11" t="s">
        <v>31</v>
      </c>
      <c r="AX316" s="11" t="s">
        <v>69</v>
      </c>
      <c r="AY316" s="206" t="s">
        <v>111</v>
      </c>
    </row>
    <row r="317" s="12" customFormat="1">
      <c r="A317" s="12"/>
      <c r="B317" s="207"/>
      <c r="C317" s="208"/>
      <c r="D317" s="197" t="s">
        <v>117</v>
      </c>
      <c r="E317" s="209" t="s">
        <v>19</v>
      </c>
      <c r="F317" s="210" t="s">
        <v>477</v>
      </c>
      <c r="G317" s="208"/>
      <c r="H317" s="209" t="s">
        <v>19</v>
      </c>
      <c r="I317" s="211"/>
      <c r="J317" s="208"/>
      <c r="K317" s="208"/>
      <c r="L317" s="212"/>
      <c r="M317" s="213"/>
      <c r="N317" s="214"/>
      <c r="O317" s="214"/>
      <c r="P317" s="214"/>
      <c r="Q317" s="214"/>
      <c r="R317" s="214"/>
      <c r="S317" s="214"/>
      <c r="T317" s="215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T317" s="216" t="s">
        <v>117</v>
      </c>
      <c r="AU317" s="216" t="s">
        <v>69</v>
      </c>
      <c r="AV317" s="12" t="s">
        <v>77</v>
      </c>
      <c r="AW317" s="12" t="s">
        <v>31</v>
      </c>
      <c r="AX317" s="12" t="s">
        <v>69</v>
      </c>
      <c r="AY317" s="216" t="s">
        <v>111</v>
      </c>
    </row>
    <row r="318" s="11" customFormat="1">
      <c r="A318" s="11"/>
      <c r="B318" s="195"/>
      <c r="C318" s="196"/>
      <c r="D318" s="197" t="s">
        <v>117</v>
      </c>
      <c r="E318" s="198" t="s">
        <v>19</v>
      </c>
      <c r="F318" s="199" t="s">
        <v>299</v>
      </c>
      <c r="G318" s="196"/>
      <c r="H318" s="200">
        <v>32</v>
      </c>
      <c r="I318" s="201"/>
      <c r="J318" s="196"/>
      <c r="K318" s="196"/>
      <c r="L318" s="202"/>
      <c r="M318" s="203"/>
      <c r="N318" s="204"/>
      <c r="O318" s="204"/>
      <c r="P318" s="204"/>
      <c r="Q318" s="204"/>
      <c r="R318" s="204"/>
      <c r="S318" s="204"/>
      <c r="T318" s="205"/>
      <c r="U318" s="11"/>
      <c r="V318" s="11"/>
      <c r="W318" s="11"/>
      <c r="X318" s="11"/>
      <c r="Y318" s="11"/>
      <c r="Z318" s="11"/>
      <c r="AA318" s="11"/>
      <c r="AB318" s="11"/>
      <c r="AC318" s="11"/>
      <c r="AD318" s="11"/>
      <c r="AE318" s="11"/>
      <c r="AT318" s="206" t="s">
        <v>117</v>
      </c>
      <c r="AU318" s="206" t="s">
        <v>69</v>
      </c>
      <c r="AV318" s="11" t="s">
        <v>79</v>
      </c>
      <c r="AW318" s="11" t="s">
        <v>31</v>
      </c>
      <c r="AX318" s="11" t="s">
        <v>69</v>
      </c>
      <c r="AY318" s="206" t="s">
        <v>111</v>
      </c>
    </row>
    <row r="319" s="12" customFormat="1">
      <c r="A319" s="12"/>
      <c r="B319" s="207"/>
      <c r="C319" s="208"/>
      <c r="D319" s="197" t="s">
        <v>117</v>
      </c>
      <c r="E319" s="209" t="s">
        <v>19</v>
      </c>
      <c r="F319" s="210" t="s">
        <v>478</v>
      </c>
      <c r="G319" s="208"/>
      <c r="H319" s="209" t="s">
        <v>19</v>
      </c>
      <c r="I319" s="211"/>
      <c r="J319" s="208"/>
      <c r="K319" s="208"/>
      <c r="L319" s="212"/>
      <c r="M319" s="213"/>
      <c r="N319" s="214"/>
      <c r="O319" s="214"/>
      <c r="P319" s="214"/>
      <c r="Q319" s="214"/>
      <c r="R319" s="214"/>
      <c r="S319" s="214"/>
      <c r="T319" s="215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T319" s="216" t="s">
        <v>117</v>
      </c>
      <c r="AU319" s="216" t="s">
        <v>69</v>
      </c>
      <c r="AV319" s="12" t="s">
        <v>77</v>
      </c>
      <c r="AW319" s="12" t="s">
        <v>31</v>
      </c>
      <c r="AX319" s="12" t="s">
        <v>69</v>
      </c>
      <c r="AY319" s="216" t="s">
        <v>111</v>
      </c>
    </row>
    <row r="320" s="11" customFormat="1">
      <c r="A320" s="11"/>
      <c r="B320" s="195"/>
      <c r="C320" s="196"/>
      <c r="D320" s="197" t="s">
        <v>117</v>
      </c>
      <c r="E320" s="198" t="s">
        <v>19</v>
      </c>
      <c r="F320" s="199" t="s">
        <v>120</v>
      </c>
      <c r="G320" s="196"/>
      <c r="H320" s="200">
        <v>30</v>
      </c>
      <c r="I320" s="201"/>
      <c r="J320" s="196"/>
      <c r="K320" s="196"/>
      <c r="L320" s="202"/>
      <c r="M320" s="203"/>
      <c r="N320" s="204"/>
      <c r="O320" s="204"/>
      <c r="P320" s="204"/>
      <c r="Q320" s="204"/>
      <c r="R320" s="204"/>
      <c r="S320" s="204"/>
      <c r="T320" s="205"/>
      <c r="U320" s="11"/>
      <c r="V320" s="11"/>
      <c r="W320" s="11"/>
      <c r="X320" s="11"/>
      <c r="Y320" s="11"/>
      <c r="Z320" s="11"/>
      <c r="AA320" s="11"/>
      <c r="AB320" s="11"/>
      <c r="AC320" s="11"/>
      <c r="AD320" s="11"/>
      <c r="AE320" s="11"/>
      <c r="AT320" s="206" t="s">
        <v>117</v>
      </c>
      <c r="AU320" s="206" t="s">
        <v>69</v>
      </c>
      <c r="AV320" s="11" t="s">
        <v>79</v>
      </c>
      <c r="AW320" s="11" t="s">
        <v>31</v>
      </c>
      <c r="AX320" s="11" t="s">
        <v>69</v>
      </c>
      <c r="AY320" s="206" t="s">
        <v>111</v>
      </c>
    </row>
    <row r="321" s="12" customFormat="1">
      <c r="A321" s="12"/>
      <c r="B321" s="207"/>
      <c r="C321" s="208"/>
      <c r="D321" s="197" t="s">
        <v>117</v>
      </c>
      <c r="E321" s="209" t="s">
        <v>19</v>
      </c>
      <c r="F321" s="210" t="s">
        <v>479</v>
      </c>
      <c r="G321" s="208"/>
      <c r="H321" s="209" t="s">
        <v>19</v>
      </c>
      <c r="I321" s="211"/>
      <c r="J321" s="208"/>
      <c r="K321" s="208"/>
      <c r="L321" s="212"/>
      <c r="M321" s="213"/>
      <c r="N321" s="214"/>
      <c r="O321" s="214"/>
      <c r="P321" s="214"/>
      <c r="Q321" s="214"/>
      <c r="R321" s="214"/>
      <c r="S321" s="214"/>
      <c r="T321" s="215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T321" s="216" t="s">
        <v>117</v>
      </c>
      <c r="AU321" s="216" t="s">
        <v>69</v>
      </c>
      <c r="AV321" s="12" t="s">
        <v>77</v>
      </c>
      <c r="AW321" s="12" t="s">
        <v>31</v>
      </c>
      <c r="AX321" s="12" t="s">
        <v>69</v>
      </c>
      <c r="AY321" s="216" t="s">
        <v>111</v>
      </c>
    </row>
    <row r="322" s="11" customFormat="1">
      <c r="A322" s="11"/>
      <c r="B322" s="195"/>
      <c r="C322" s="196"/>
      <c r="D322" s="197" t="s">
        <v>117</v>
      </c>
      <c r="E322" s="198" t="s">
        <v>19</v>
      </c>
      <c r="F322" s="199" t="s">
        <v>299</v>
      </c>
      <c r="G322" s="196"/>
      <c r="H322" s="200">
        <v>32</v>
      </c>
      <c r="I322" s="201"/>
      <c r="J322" s="196"/>
      <c r="K322" s="196"/>
      <c r="L322" s="202"/>
      <c r="M322" s="203"/>
      <c r="N322" s="204"/>
      <c r="O322" s="204"/>
      <c r="P322" s="204"/>
      <c r="Q322" s="204"/>
      <c r="R322" s="204"/>
      <c r="S322" s="204"/>
      <c r="T322" s="205"/>
      <c r="U322" s="11"/>
      <c r="V322" s="11"/>
      <c r="W322" s="11"/>
      <c r="X322" s="11"/>
      <c r="Y322" s="11"/>
      <c r="Z322" s="11"/>
      <c r="AA322" s="11"/>
      <c r="AB322" s="11"/>
      <c r="AC322" s="11"/>
      <c r="AD322" s="11"/>
      <c r="AE322" s="11"/>
      <c r="AT322" s="206" t="s">
        <v>117</v>
      </c>
      <c r="AU322" s="206" t="s">
        <v>69</v>
      </c>
      <c r="AV322" s="11" t="s">
        <v>79</v>
      </c>
      <c r="AW322" s="11" t="s">
        <v>31</v>
      </c>
      <c r="AX322" s="11" t="s">
        <v>69</v>
      </c>
      <c r="AY322" s="206" t="s">
        <v>111</v>
      </c>
    </row>
    <row r="323" s="12" customFormat="1">
      <c r="A323" s="12"/>
      <c r="B323" s="207"/>
      <c r="C323" s="208"/>
      <c r="D323" s="197" t="s">
        <v>117</v>
      </c>
      <c r="E323" s="209" t="s">
        <v>19</v>
      </c>
      <c r="F323" s="210" t="s">
        <v>480</v>
      </c>
      <c r="G323" s="208"/>
      <c r="H323" s="209" t="s">
        <v>19</v>
      </c>
      <c r="I323" s="211"/>
      <c r="J323" s="208"/>
      <c r="K323" s="208"/>
      <c r="L323" s="212"/>
      <c r="M323" s="213"/>
      <c r="N323" s="214"/>
      <c r="O323" s="214"/>
      <c r="P323" s="214"/>
      <c r="Q323" s="214"/>
      <c r="R323" s="214"/>
      <c r="S323" s="214"/>
      <c r="T323" s="215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T323" s="216" t="s">
        <v>117</v>
      </c>
      <c r="AU323" s="216" t="s">
        <v>69</v>
      </c>
      <c r="AV323" s="12" t="s">
        <v>77</v>
      </c>
      <c r="AW323" s="12" t="s">
        <v>31</v>
      </c>
      <c r="AX323" s="12" t="s">
        <v>69</v>
      </c>
      <c r="AY323" s="216" t="s">
        <v>111</v>
      </c>
    </row>
    <row r="324" s="11" customFormat="1">
      <c r="A324" s="11"/>
      <c r="B324" s="195"/>
      <c r="C324" s="196"/>
      <c r="D324" s="197" t="s">
        <v>117</v>
      </c>
      <c r="E324" s="198" t="s">
        <v>19</v>
      </c>
      <c r="F324" s="199" t="s">
        <v>283</v>
      </c>
      <c r="G324" s="196"/>
      <c r="H324" s="200">
        <v>29</v>
      </c>
      <c r="I324" s="201"/>
      <c r="J324" s="196"/>
      <c r="K324" s="196"/>
      <c r="L324" s="202"/>
      <c r="M324" s="203"/>
      <c r="N324" s="204"/>
      <c r="O324" s="204"/>
      <c r="P324" s="204"/>
      <c r="Q324" s="204"/>
      <c r="R324" s="204"/>
      <c r="S324" s="204"/>
      <c r="T324" s="205"/>
      <c r="U324" s="11"/>
      <c r="V324" s="11"/>
      <c r="W324" s="11"/>
      <c r="X324" s="11"/>
      <c r="Y324" s="11"/>
      <c r="Z324" s="11"/>
      <c r="AA324" s="11"/>
      <c r="AB324" s="11"/>
      <c r="AC324" s="11"/>
      <c r="AD324" s="11"/>
      <c r="AE324" s="11"/>
      <c r="AT324" s="206" t="s">
        <v>117</v>
      </c>
      <c r="AU324" s="206" t="s">
        <v>69</v>
      </c>
      <c r="AV324" s="11" t="s">
        <v>79</v>
      </c>
      <c r="AW324" s="11" t="s">
        <v>31</v>
      </c>
      <c r="AX324" s="11" t="s">
        <v>69</v>
      </c>
      <c r="AY324" s="206" t="s">
        <v>111</v>
      </c>
    </row>
    <row r="325" s="12" customFormat="1">
      <c r="A325" s="12"/>
      <c r="B325" s="207"/>
      <c r="C325" s="208"/>
      <c r="D325" s="197" t="s">
        <v>117</v>
      </c>
      <c r="E325" s="209" t="s">
        <v>19</v>
      </c>
      <c r="F325" s="210" t="s">
        <v>481</v>
      </c>
      <c r="G325" s="208"/>
      <c r="H325" s="209" t="s">
        <v>19</v>
      </c>
      <c r="I325" s="211"/>
      <c r="J325" s="208"/>
      <c r="K325" s="208"/>
      <c r="L325" s="212"/>
      <c r="M325" s="213"/>
      <c r="N325" s="214"/>
      <c r="O325" s="214"/>
      <c r="P325" s="214"/>
      <c r="Q325" s="214"/>
      <c r="R325" s="214"/>
      <c r="S325" s="214"/>
      <c r="T325" s="215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T325" s="216" t="s">
        <v>117</v>
      </c>
      <c r="AU325" s="216" t="s">
        <v>69</v>
      </c>
      <c r="AV325" s="12" t="s">
        <v>77</v>
      </c>
      <c r="AW325" s="12" t="s">
        <v>31</v>
      </c>
      <c r="AX325" s="12" t="s">
        <v>69</v>
      </c>
      <c r="AY325" s="216" t="s">
        <v>111</v>
      </c>
    </row>
    <row r="326" s="11" customFormat="1">
      <c r="A326" s="11"/>
      <c r="B326" s="195"/>
      <c r="C326" s="196"/>
      <c r="D326" s="197" t="s">
        <v>117</v>
      </c>
      <c r="E326" s="198" t="s">
        <v>19</v>
      </c>
      <c r="F326" s="199" t="s">
        <v>274</v>
      </c>
      <c r="G326" s="196"/>
      <c r="H326" s="200">
        <v>28</v>
      </c>
      <c r="I326" s="201"/>
      <c r="J326" s="196"/>
      <c r="K326" s="196"/>
      <c r="L326" s="202"/>
      <c r="M326" s="203"/>
      <c r="N326" s="204"/>
      <c r="O326" s="204"/>
      <c r="P326" s="204"/>
      <c r="Q326" s="204"/>
      <c r="R326" s="204"/>
      <c r="S326" s="204"/>
      <c r="T326" s="205"/>
      <c r="U326" s="11"/>
      <c r="V326" s="11"/>
      <c r="W326" s="11"/>
      <c r="X326" s="11"/>
      <c r="Y326" s="11"/>
      <c r="Z326" s="11"/>
      <c r="AA326" s="11"/>
      <c r="AB326" s="11"/>
      <c r="AC326" s="11"/>
      <c r="AD326" s="11"/>
      <c r="AE326" s="11"/>
      <c r="AT326" s="206" t="s">
        <v>117</v>
      </c>
      <c r="AU326" s="206" t="s">
        <v>69</v>
      </c>
      <c r="AV326" s="11" t="s">
        <v>79</v>
      </c>
      <c r="AW326" s="11" t="s">
        <v>31</v>
      </c>
      <c r="AX326" s="11" t="s">
        <v>69</v>
      </c>
      <c r="AY326" s="206" t="s">
        <v>111</v>
      </c>
    </row>
    <row r="327" s="12" customFormat="1">
      <c r="A327" s="12"/>
      <c r="B327" s="207"/>
      <c r="C327" s="208"/>
      <c r="D327" s="197" t="s">
        <v>117</v>
      </c>
      <c r="E327" s="209" t="s">
        <v>19</v>
      </c>
      <c r="F327" s="210" t="s">
        <v>482</v>
      </c>
      <c r="G327" s="208"/>
      <c r="H327" s="209" t="s">
        <v>19</v>
      </c>
      <c r="I327" s="211"/>
      <c r="J327" s="208"/>
      <c r="K327" s="208"/>
      <c r="L327" s="212"/>
      <c r="M327" s="213"/>
      <c r="N327" s="214"/>
      <c r="O327" s="214"/>
      <c r="P327" s="214"/>
      <c r="Q327" s="214"/>
      <c r="R327" s="214"/>
      <c r="S327" s="214"/>
      <c r="T327" s="215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T327" s="216" t="s">
        <v>117</v>
      </c>
      <c r="AU327" s="216" t="s">
        <v>69</v>
      </c>
      <c r="AV327" s="12" t="s">
        <v>77</v>
      </c>
      <c r="AW327" s="12" t="s">
        <v>31</v>
      </c>
      <c r="AX327" s="12" t="s">
        <v>69</v>
      </c>
      <c r="AY327" s="216" t="s">
        <v>111</v>
      </c>
    </row>
    <row r="328" s="11" customFormat="1">
      <c r="A328" s="11"/>
      <c r="B328" s="195"/>
      <c r="C328" s="196"/>
      <c r="D328" s="197" t="s">
        <v>117</v>
      </c>
      <c r="E328" s="198" t="s">
        <v>19</v>
      </c>
      <c r="F328" s="199" t="s">
        <v>266</v>
      </c>
      <c r="G328" s="196"/>
      <c r="H328" s="200">
        <v>27</v>
      </c>
      <c r="I328" s="201"/>
      <c r="J328" s="196"/>
      <c r="K328" s="196"/>
      <c r="L328" s="202"/>
      <c r="M328" s="203"/>
      <c r="N328" s="204"/>
      <c r="O328" s="204"/>
      <c r="P328" s="204"/>
      <c r="Q328" s="204"/>
      <c r="R328" s="204"/>
      <c r="S328" s="204"/>
      <c r="T328" s="205"/>
      <c r="U328" s="11"/>
      <c r="V328" s="11"/>
      <c r="W328" s="11"/>
      <c r="X328" s="11"/>
      <c r="Y328" s="11"/>
      <c r="Z328" s="11"/>
      <c r="AA328" s="11"/>
      <c r="AB328" s="11"/>
      <c r="AC328" s="11"/>
      <c r="AD328" s="11"/>
      <c r="AE328" s="11"/>
      <c r="AT328" s="206" t="s">
        <v>117</v>
      </c>
      <c r="AU328" s="206" t="s">
        <v>69</v>
      </c>
      <c r="AV328" s="11" t="s">
        <v>79</v>
      </c>
      <c r="AW328" s="11" t="s">
        <v>31</v>
      </c>
      <c r="AX328" s="11" t="s">
        <v>69</v>
      </c>
      <c r="AY328" s="206" t="s">
        <v>111</v>
      </c>
    </row>
    <row r="329" s="12" customFormat="1">
      <c r="A329" s="12"/>
      <c r="B329" s="207"/>
      <c r="C329" s="208"/>
      <c r="D329" s="197" t="s">
        <v>117</v>
      </c>
      <c r="E329" s="209" t="s">
        <v>19</v>
      </c>
      <c r="F329" s="210" t="s">
        <v>483</v>
      </c>
      <c r="G329" s="208"/>
      <c r="H329" s="209" t="s">
        <v>19</v>
      </c>
      <c r="I329" s="211"/>
      <c r="J329" s="208"/>
      <c r="K329" s="208"/>
      <c r="L329" s="212"/>
      <c r="M329" s="213"/>
      <c r="N329" s="214"/>
      <c r="O329" s="214"/>
      <c r="P329" s="214"/>
      <c r="Q329" s="214"/>
      <c r="R329" s="214"/>
      <c r="S329" s="214"/>
      <c r="T329" s="215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T329" s="216" t="s">
        <v>117</v>
      </c>
      <c r="AU329" s="216" t="s">
        <v>69</v>
      </c>
      <c r="AV329" s="12" t="s">
        <v>77</v>
      </c>
      <c r="AW329" s="12" t="s">
        <v>31</v>
      </c>
      <c r="AX329" s="12" t="s">
        <v>69</v>
      </c>
      <c r="AY329" s="216" t="s">
        <v>111</v>
      </c>
    </row>
    <row r="330" s="11" customFormat="1">
      <c r="A330" s="11"/>
      <c r="B330" s="195"/>
      <c r="C330" s="196"/>
      <c r="D330" s="197" t="s">
        <v>117</v>
      </c>
      <c r="E330" s="198" t="s">
        <v>19</v>
      </c>
      <c r="F330" s="199" t="s">
        <v>236</v>
      </c>
      <c r="G330" s="196"/>
      <c r="H330" s="200">
        <v>23</v>
      </c>
      <c r="I330" s="201"/>
      <c r="J330" s="196"/>
      <c r="K330" s="196"/>
      <c r="L330" s="202"/>
      <c r="M330" s="203"/>
      <c r="N330" s="204"/>
      <c r="O330" s="204"/>
      <c r="P330" s="204"/>
      <c r="Q330" s="204"/>
      <c r="R330" s="204"/>
      <c r="S330" s="204"/>
      <c r="T330" s="205"/>
      <c r="U330" s="11"/>
      <c r="V330" s="11"/>
      <c r="W330" s="11"/>
      <c r="X330" s="11"/>
      <c r="Y330" s="11"/>
      <c r="Z330" s="11"/>
      <c r="AA330" s="11"/>
      <c r="AB330" s="11"/>
      <c r="AC330" s="11"/>
      <c r="AD330" s="11"/>
      <c r="AE330" s="11"/>
      <c r="AT330" s="206" t="s">
        <v>117</v>
      </c>
      <c r="AU330" s="206" t="s">
        <v>69</v>
      </c>
      <c r="AV330" s="11" t="s">
        <v>79</v>
      </c>
      <c r="AW330" s="11" t="s">
        <v>31</v>
      </c>
      <c r="AX330" s="11" t="s">
        <v>69</v>
      </c>
      <c r="AY330" s="206" t="s">
        <v>111</v>
      </c>
    </row>
    <row r="331" s="12" customFormat="1">
      <c r="A331" s="12"/>
      <c r="B331" s="207"/>
      <c r="C331" s="208"/>
      <c r="D331" s="197" t="s">
        <v>117</v>
      </c>
      <c r="E331" s="209" t="s">
        <v>19</v>
      </c>
      <c r="F331" s="210" t="s">
        <v>484</v>
      </c>
      <c r="G331" s="208"/>
      <c r="H331" s="209" t="s">
        <v>19</v>
      </c>
      <c r="I331" s="211"/>
      <c r="J331" s="208"/>
      <c r="K331" s="208"/>
      <c r="L331" s="212"/>
      <c r="M331" s="213"/>
      <c r="N331" s="214"/>
      <c r="O331" s="214"/>
      <c r="P331" s="214"/>
      <c r="Q331" s="214"/>
      <c r="R331" s="214"/>
      <c r="S331" s="214"/>
      <c r="T331" s="215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T331" s="216" t="s">
        <v>117</v>
      </c>
      <c r="AU331" s="216" t="s">
        <v>69</v>
      </c>
      <c r="AV331" s="12" t="s">
        <v>77</v>
      </c>
      <c r="AW331" s="12" t="s">
        <v>31</v>
      </c>
      <c r="AX331" s="12" t="s">
        <v>69</v>
      </c>
      <c r="AY331" s="216" t="s">
        <v>111</v>
      </c>
    </row>
    <row r="332" s="11" customFormat="1">
      <c r="A332" s="11"/>
      <c r="B332" s="195"/>
      <c r="C332" s="196"/>
      <c r="D332" s="197" t="s">
        <v>117</v>
      </c>
      <c r="E332" s="198" t="s">
        <v>19</v>
      </c>
      <c r="F332" s="199" t="s">
        <v>232</v>
      </c>
      <c r="G332" s="196"/>
      <c r="H332" s="200">
        <v>22</v>
      </c>
      <c r="I332" s="201"/>
      <c r="J332" s="196"/>
      <c r="K332" s="196"/>
      <c r="L332" s="202"/>
      <c r="M332" s="203"/>
      <c r="N332" s="204"/>
      <c r="O332" s="204"/>
      <c r="P332" s="204"/>
      <c r="Q332" s="204"/>
      <c r="R332" s="204"/>
      <c r="S332" s="204"/>
      <c r="T332" s="205"/>
      <c r="U332" s="11"/>
      <c r="V332" s="11"/>
      <c r="W332" s="11"/>
      <c r="X332" s="11"/>
      <c r="Y332" s="11"/>
      <c r="Z332" s="11"/>
      <c r="AA332" s="11"/>
      <c r="AB332" s="11"/>
      <c r="AC332" s="11"/>
      <c r="AD332" s="11"/>
      <c r="AE332" s="11"/>
      <c r="AT332" s="206" t="s">
        <v>117</v>
      </c>
      <c r="AU332" s="206" t="s">
        <v>69</v>
      </c>
      <c r="AV332" s="11" t="s">
        <v>79</v>
      </c>
      <c r="AW332" s="11" t="s">
        <v>31</v>
      </c>
      <c r="AX332" s="11" t="s">
        <v>69</v>
      </c>
      <c r="AY332" s="206" t="s">
        <v>111</v>
      </c>
    </row>
    <row r="333" s="12" customFormat="1">
      <c r="A333" s="12"/>
      <c r="B333" s="207"/>
      <c r="C333" s="208"/>
      <c r="D333" s="197" t="s">
        <v>117</v>
      </c>
      <c r="E333" s="209" t="s">
        <v>19</v>
      </c>
      <c r="F333" s="210" t="s">
        <v>485</v>
      </c>
      <c r="G333" s="208"/>
      <c r="H333" s="209" t="s">
        <v>19</v>
      </c>
      <c r="I333" s="211"/>
      <c r="J333" s="208"/>
      <c r="K333" s="208"/>
      <c r="L333" s="212"/>
      <c r="M333" s="213"/>
      <c r="N333" s="214"/>
      <c r="O333" s="214"/>
      <c r="P333" s="214"/>
      <c r="Q333" s="214"/>
      <c r="R333" s="214"/>
      <c r="S333" s="214"/>
      <c r="T333" s="215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T333" s="216" t="s">
        <v>117</v>
      </c>
      <c r="AU333" s="216" t="s">
        <v>69</v>
      </c>
      <c r="AV333" s="12" t="s">
        <v>77</v>
      </c>
      <c r="AW333" s="12" t="s">
        <v>31</v>
      </c>
      <c r="AX333" s="12" t="s">
        <v>69</v>
      </c>
      <c r="AY333" s="216" t="s">
        <v>111</v>
      </c>
    </row>
    <row r="334" s="11" customFormat="1">
      <c r="A334" s="11"/>
      <c r="B334" s="195"/>
      <c r="C334" s="196"/>
      <c r="D334" s="197" t="s">
        <v>117</v>
      </c>
      <c r="E334" s="198" t="s">
        <v>19</v>
      </c>
      <c r="F334" s="199" t="s">
        <v>232</v>
      </c>
      <c r="G334" s="196"/>
      <c r="H334" s="200">
        <v>22</v>
      </c>
      <c r="I334" s="201"/>
      <c r="J334" s="196"/>
      <c r="K334" s="196"/>
      <c r="L334" s="202"/>
      <c r="M334" s="203"/>
      <c r="N334" s="204"/>
      <c r="O334" s="204"/>
      <c r="P334" s="204"/>
      <c r="Q334" s="204"/>
      <c r="R334" s="204"/>
      <c r="S334" s="204"/>
      <c r="T334" s="205"/>
      <c r="U334" s="11"/>
      <c r="V334" s="11"/>
      <c r="W334" s="11"/>
      <c r="X334" s="11"/>
      <c r="Y334" s="11"/>
      <c r="Z334" s="11"/>
      <c r="AA334" s="11"/>
      <c r="AB334" s="11"/>
      <c r="AC334" s="11"/>
      <c r="AD334" s="11"/>
      <c r="AE334" s="11"/>
      <c r="AT334" s="206" t="s">
        <v>117</v>
      </c>
      <c r="AU334" s="206" t="s">
        <v>69</v>
      </c>
      <c r="AV334" s="11" t="s">
        <v>79</v>
      </c>
      <c r="AW334" s="11" t="s">
        <v>31</v>
      </c>
      <c r="AX334" s="11" t="s">
        <v>69</v>
      </c>
      <c r="AY334" s="206" t="s">
        <v>111</v>
      </c>
    </row>
    <row r="335" s="12" customFormat="1">
      <c r="A335" s="12"/>
      <c r="B335" s="207"/>
      <c r="C335" s="208"/>
      <c r="D335" s="197" t="s">
        <v>117</v>
      </c>
      <c r="E335" s="209" t="s">
        <v>19</v>
      </c>
      <c r="F335" s="210" t="s">
        <v>486</v>
      </c>
      <c r="G335" s="208"/>
      <c r="H335" s="209" t="s">
        <v>19</v>
      </c>
      <c r="I335" s="211"/>
      <c r="J335" s="208"/>
      <c r="K335" s="208"/>
      <c r="L335" s="212"/>
      <c r="M335" s="213"/>
      <c r="N335" s="214"/>
      <c r="O335" s="214"/>
      <c r="P335" s="214"/>
      <c r="Q335" s="214"/>
      <c r="R335" s="214"/>
      <c r="S335" s="214"/>
      <c r="T335" s="215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T335" s="216" t="s">
        <v>117</v>
      </c>
      <c r="AU335" s="216" t="s">
        <v>69</v>
      </c>
      <c r="AV335" s="12" t="s">
        <v>77</v>
      </c>
      <c r="AW335" s="12" t="s">
        <v>31</v>
      </c>
      <c r="AX335" s="12" t="s">
        <v>69</v>
      </c>
      <c r="AY335" s="216" t="s">
        <v>111</v>
      </c>
    </row>
    <row r="336" s="11" customFormat="1">
      <c r="A336" s="11"/>
      <c r="B336" s="195"/>
      <c r="C336" s="196"/>
      <c r="D336" s="197" t="s">
        <v>117</v>
      </c>
      <c r="E336" s="198" t="s">
        <v>19</v>
      </c>
      <c r="F336" s="199" t="s">
        <v>307</v>
      </c>
      <c r="G336" s="196"/>
      <c r="H336" s="200">
        <v>34</v>
      </c>
      <c r="I336" s="201"/>
      <c r="J336" s="196"/>
      <c r="K336" s="196"/>
      <c r="L336" s="202"/>
      <c r="M336" s="203"/>
      <c r="N336" s="204"/>
      <c r="O336" s="204"/>
      <c r="P336" s="204"/>
      <c r="Q336" s="204"/>
      <c r="R336" s="204"/>
      <c r="S336" s="204"/>
      <c r="T336" s="205"/>
      <c r="U336" s="11"/>
      <c r="V336" s="11"/>
      <c r="W336" s="11"/>
      <c r="X336" s="11"/>
      <c r="Y336" s="11"/>
      <c r="Z336" s="11"/>
      <c r="AA336" s="11"/>
      <c r="AB336" s="11"/>
      <c r="AC336" s="11"/>
      <c r="AD336" s="11"/>
      <c r="AE336" s="11"/>
      <c r="AT336" s="206" t="s">
        <v>117</v>
      </c>
      <c r="AU336" s="206" t="s">
        <v>69</v>
      </c>
      <c r="AV336" s="11" t="s">
        <v>79</v>
      </c>
      <c r="AW336" s="11" t="s">
        <v>31</v>
      </c>
      <c r="AX336" s="11" t="s">
        <v>69</v>
      </c>
      <c r="AY336" s="206" t="s">
        <v>111</v>
      </c>
    </row>
    <row r="337" s="13" customFormat="1">
      <c r="A337" s="13"/>
      <c r="B337" s="217"/>
      <c r="C337" s="218"/>
      <c r="D337" s="197" t="s">
        <v>117</v>
      </c>
      <c r="E337" s="219" t="s">
        <v>19</v>
      </c>
      <c r="F337" s="220" t="s">
        <v>123</v>
      </c>
      <c r="G337" s="218"/>
      <c r="H337" s="221">
        <v>1032</v>
      </c>
      <c r="I337" s="222"/>
      <c r="J337" s="218"/>
      <c r="K337" s="218"/>
      <c r="L337" s="223"/>
      <c r="M337" s="224"/>
      <c r="N337" s="225"/>
      <c r="O337" s="225"/>
      <c r="P337" s="225"/>
      <c r="Q337" s="225"/>
      <c r="R337" s="225"/>
      <c r="S337" s="225"/>
      <c r="T337" s="226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27" t="s">
        <v>117</v>
      </c>
      <c r="AU337" s="227" t="s">
        <v>69</v>
      </c>
      <c r="AV337" s="13" t="s">
        <v>110</v>
      </c>
      <c r="AW337" s="13" t="s">
        <v>31</v>
      </c>
      <c r="AX337" s="13" t="s">
        <v>77</v>
      </c>
      <c r="AY337" s="227" t="s">
        <v>111</v>
      </c>
    </row>
    <row r="338" s="2" customFormat="1" ht="21.75" customHeight="1">
      <c r="A338" s="38"/>
      <c r="B338" s="39"/>
      <c r="C338" s="232" t="s">
        <v>487</v>
      </c>
      <c r="D338" s="232" t="s">
        <v>181</v>
      </c>
      <c r="E338" s="233" t="s">
        <v>488</v>
      </c>
      <c r="F338" s="234" t="s">
        <v>489</v>
      </c>
      <c r="G338" s="235" t="s">
        <v>108</v>
      </c>
      <c r="H338" s="236">
        <v>1032</v>
      </c>
      <c r="I338" s="237"/>
      <c r="J338" s="238">
        <f>ROUND(I338*H338,2)</f>
        <v>0</v>
      </c>
      <c r="K338" s="234" t="s">
        <v>109</v>
      </c>
      <c r="L338" s="239"/>
      <c r="M338" s="240" t="s">
        <v>19</v>
      </c>
      <c r="N338" s="241" t="s">
        <v>40</v>
      </c>
      <c r="O338" s="84"/>
      <c r="P338" s="191">
        <f>O338*H338</f>
        <v>0</v>
      </c>
      <c r="Q338" s="191">
        <v>0</v>
      </c>
      <c r="R338" s="191">
        <f>Q338*H338</f>
        <v>0</v>
      </c>
      <c r="S338" s="191">
        <v>0</v>
      </c>
      <c r="T338" s="192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193" t="s">
        <v>184</v>
      </c>
      <c r="AT338" s="193" t="s">
        <v>181</v>
      </c>
      <c r="AU338" s="193" t="s">
        <v>69</v>
      </c>
      <c r="AY338" s="17" t="s">
        <v>111</v>
      </c>
      <c r="BE338" s="194">
        <f>IF(N338="základní",J338,0)</f>
        <v>0</v>
      </c>
      <c r="BF338" s="194">
        <f>IF(N338="snížená",J338,0)</f>
        <v>0</v>
      </c>
      <c r="BG338" s="194">
        <f>IF(N338="zákl. přenesená",J338,0)</f>
        <v>0</v>
      </c>
      <c r="BH338" s="194">
        <f>IF(N338="sníž. přenesená",J338,0)</f>
        <v>0</v>
      </c>
      <c r="BI338" s="194">
        <f>IF(N338="nulová",J338,0)</f>
        <v>0</v>
      </c>
      <c r="BJ338" s="17" t="s">
        <v>77</v>
      </c>
      <c r="BK338" s="194">
        <f>ROUND(I338*H338,2)</f>
        <v>0</v>
      </c>
      <c r="BL338" s="17" t="s">
        <v>179</v>
      </c>
      <c r="BM338" s="193" t="s">
        <v>490</v>
      </c>
    </row>
    <row r="339" s="2" customFormat="1" ht="24.15" customHeight="1">
      <c r="A339" s="38"/>
      <c r="B339" s="39"/>
      <c r="C339" s="232" t="s">
        <v>491</v>
      </c>
      <c r="D339" s="232" t="s">
        <v>181</v>
      </c>
      <c r="E339" s="233" t="s">
        <v>492</v>
      </c>
      <c r="F339" s="234" t="s">
        <v>493</v>
      </c>
      <c r="G339" s="235" t="s">
        <v>141</v>
      </c>
      <c r="H339" s="236">
        <v>128</v>
      </c>
      <c r="I339" s="237"/>
      <c r="J339" s="238">
        <f>ROUND(I339*H339,2)</f>
        <v>0</v>
      </c>
      <c r="K339" s="234" t="s">
        <v>109</v>
      </c>
      <c r="L339" s="239"/>
      <c r="M339" s="240" t="s">
        <v>19</v>
      </c>
      <c r="N339" s="241" t="s">
        <v>40</v>
      </c>
      <c r="O339" s="84"/>
      <c r="P339" s="191">
        <f>O339*H339</f>
        <v>0</v>
      </c>
      <c r="Q339" s="191">
        <v>0</v>
      </c>
      <c r="R339" s="191">
        <f>Q339*H339</f>
        <v>0</v>
      </c>
      <c r="S339" s="191">
        <v>0</v>
      </c>
      <c r="T339" s="192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193" t="s">
        <v>165</v>
      </c>
      <c r="AT339" s="193" t="s">
        <v>181</v>
      </c>
      <c r="AU339" s="193" t="s">
        <v>69</v>
      </c>
      <c r="AY339" s="17" t="s">
        <v>111</v>
      </c>
      <c r="BE339" s="194">
        <f>IF(N339="základní",J339,0)</f>
        <v>0</v>
      </c>
      <c r="BF339" s="194">
        <f>IF(N339="snížená",J339,0)</f>
        <v>0</v>
      </c>
      <c r="BG339" s="194">
        <f>IF(N339="zákl. přenesená",J339,0)</f>
        <v>0</v>
      </c>
      <c r="BH339" s="194">
        <f>IF(N339="sníž. přenesená",J339,0)</f>
        <v>0</v>
      </c>
      <c r="BI339" s="194">
        <f>IF(N339="nulová",J339,0)</f>
        <v>0</v>
      </c>
      <c r="BJ339" s="17" t="s">
        <v>77</v>
      </c>
      <c r="BK339" s="194">
        <f>ROUND(I339*H339,2)</f>
        <v>0</v>
      </c>
      <c r="BL339" s="17" t="s">
        <v>110</v>
      </c>
      <c r="BM339" s="193" t="s">
        <v>494</v>
      </c>
    </row>
    <row r="340" s="2" customFormat="1" ht="21.75" customHeight="1">
      <c r="A340" s="38"/>
      <c r="B340" s="39"/>
      <c r="C340" s="182" t="s">
        <v>495</v>
      </c>
      <c r="D340" s="182" t="s">
        <v>105</v>
      </c>
      <c r="E340" s="183" t="s">
        <v>496</v>
      </c>
      <c r="F340" s="184" t="s">
        <v>497</v>
      </c>
      <c r="G340" s="185" t="s">
        <v>141</v>
      </c>
      <c r="H340" s="186">
        <v>128</v>
      </c>
      <c r="I340" s="187"/>
      <c r="J340" s="188">
        <f>ROUND(I340*H340,2)</f>
        <v>0</v>
      </c>
      <c r="K340" s="184" t="s">
        <v>109</v>
      </c>
      <c r="L340" s="44"/>
      <c r="M340" s="189" t="s">
        <v>19</v>
      </c>
      <c r="N340" s="190" t="s">
        <v>40</v>
      </c>
      <c r="O340" s="84"/>
      <c r="P340" s="191">
        <f>O340*H340</f>
        <v>0</v>
      </c>
      <c r="Q340" s="191">
        <v>0</v>
      </c>
      <c r="R340" s="191">
        <f>Q340*H340</f>
        <v>0</v>
      </c>
      <c r="S340" s="191">
        <v>0</v>
      </c>
      <c r="T340" s="192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193" t="s">
        <v>110</v>
      </c>
      <c r="AT340" s="193" t="s">
        <v>105</v>
      </c>
      <c r="AU340" s="193" t="s">
        <v>69</v>
      </c>
      <c r="AY340" s="17" t="s">
        <v>111</v>
      </c>
      <c r="BE340" s="194">
        <f>IF(N340="základní",J340,0)</f>
        <v>0</v>
      </c>
      <c r="BF340" s="194">
        <f>IF(N340="snížená",J340,0)</f>
        <v>0</v>
      </c>
      <c r="BG340" s="194">
        <f>IF(N340="zákl. přenesená",J340,0)</f>
        <v>0</v>
      </c>
      <c r="BH340" s="194">
        <f>IF(N340="sníž. přenesená",J340,0)</f>
        <v>0</v>
      </c>
      <c r="BI340" s="194">
        <f>IF(N340="nulová",J340,0)</f>
        <v>0</v>
      </c>
      <c r="BJ340" s="17" t="s">
        <v>77</v>
      </c>
      <c r="BK340" s="194">
        <f>ROUND(I340*H340,2)</f>
        <v>0</v>
      </c>
      <c r="BL340" s="17" t="s">
        <v>110</v>
      </c>
      <c r="BM340" s="193" t="s">
        <v>498</v>
      </c>
    </row>
    <row r="341" s="11" customFormat="1">
      <c r="A341" s="11"/>
      <c r="B341" s="195"/>
      <c r="C341" s="196"/>
      <c r="D341" s="197" t="s">
        <v>117</v>
      </c>
      <c r="E341" s="198" t="s">
        <v>19</v>
      </c>
      <c r="F341" s="199" t="s">
        <v>499</v>
      </c>
      <c r="G341" s="196"/>
      <c r="H341" s="200">
        <v>124</v>
      </c>
      <c r="I341" s="201"/>
      <c r="J341" s="196"/>
      <c r="K341" s="196"/>
      <c r="L341" s="202"/>
      <c r="M341" s="203"/>
      <c r="N341" s="204"/>
      <c r="O341" s="204"/>
      <c r="P341" s="204"/>
      <c r="Q341" s="204"/>
      <c r="R341" s="204"/>
      <c r="S341" s="204"/>
      <c r="T341" s="205"/>
      <c r="U341" s="11"/>
      <c r="V341" s="11"/>
      <c r="W341" s="11"/>
      <c r="X341" s="11"/>
      <c r="Y341" s="11"/>
      <c r="Z341" s="11"/>
      <c r="AA341" s="11"/>
      <c r="AB341" s="11"/>
      <c r="AC341" s="11"/>
      <c r="AD341" s="11"/>
      <c r="AE341" s="11"/>
      <c r="AT341" s="206" t="s">
        <v>117</v>
      </c>
      <c r="AU341" s="206" t="s">
        <v>69</v>
      </c>
      <c r="AV341" s="11" t="s">
        <v>79</v>
      </c>
      <c r="AW341" s="11" t="s">
        <v>31</v>
      </c>
      <c r="AX341" s="11" t="s">
        <v>69</v>
      </c>
      <c r="AY341" s="206" t="s">
        <v>111</v>
      </c>
    </row>
    <row r="342" s="12" customFormat="1">
      <c r="A342" s="12"/>
      <c r="B342" s="207"/>
      <c r="C342" s="208"/>
      <c r="D342" s="197" t="s">
        <v>117</v>
      </c>
      <c r="E342" s="209" t="s">
        <v>19</v>
      </c>
      <c r="F342" s="210" t="s">
        <v>500</v>
      </c>
      <c r="G342" s="208"/>
      <c r="H342" s="209" t="s">
        <v>19</v>
      </c>
      <c r="I342" s="211"/>
      <c r="J342" s="208"/>
      <c r="K342" s="208"/>
      <c r="L342" s="212"/>
      <c r="M342" s="213"/>
      <c r="N342" s="214"/>
      <c r="O342" s="214"/>
      <c r="P342" s="214"/>
      <c r="Q342" s="214"/>
      <c r="R342" s="214"/>
      <c r="S342" s="214"/>
      <c r="T342" s="215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T342" s="216" t="s">
        <v>117</v>
      </c>
      <c r="AU342" s="216" t="s">
        <v>69</v>
      </c>
      <c r="AV342" s="12" t="s">
        <v>77</v>
      </c>
      <c r="AW342" s="12" t="s">
        <v>31</v>
      </c>
      <c r="AX342" s="12" t="s">
        <v>69</v>
      </c>
      <c r="AY342" s="216" t="s">
        <v>111</v>
      </c>
    </row>
    <row r="343" s="11" customFormat="1">
      <c r="A343" s="11"/>
      <c r="B343" s="195"/>
      <c r="C343" s="196"/>
      <c r="D343" s="197" t="s">
        <v>117</v>
      </c>
      <c r="E343" s="198" t="s">
        <v>19</v>
      </c>
      <c r="F343" s="199" t="s">
        <v>110</v>
      </c>
      <c r="G343" s="196"/>
      <c r="H343" s="200">
        <v>4</v>
      </c>
      <c r="I343" s="201"/>
      <c r="J343" s="196"/>
      <c r="K343" s="196"/>
      <c r="L343" s="202"/>
      <c r="M343" s="203"/>
      <c r="N343" s="204"/>
      <c r="O343" s="204"/>
      <c r="P343" s="204"/>
      <c r="Q343" s="204"/>
      <c r="R343" s="204"/>
      <c r="S343" s="204"/>
      <c r="T343" s="205"/>
      <c r="U343" s="11"/>
      <c r="V343" s="11"/>
      <c r="W343" s="11"/>
      <c r="X343" s="11"/>
      <c r="Y343" s="11"/>
      <c r="Z343" s="11"/>
      <c r="AA343" s="11"/>
      <c r="AB343" s="11"/>
      <c r="AC343" s="11"/>
      <c r="AD343" s="11"/>
      <c r="AE343" s="11"/>
      <c r="AT343" s="206" t="s">
        <v>117</v>
      </c>
      <c r="AU343" s="206" t="s">
        <v>69</v>
      </c>
      <c r="AV343" s="11" t="s">
        <v>79</v>
      </c>
      <c r="AW343" s="11" t="s">
        <v>31</v>
      </c>
      <c r="AX343" s="11" t="s">
        <v>69</v>
      </c>
      <c r="AY343" s="206" t="s">
        <v>111</v>
      </c>
    </row>
    <row r="344" s="13" customFormat="1">
      <c r="A344" s="13"/>
      <c r="B344" s="217"/>
      <c r="C344" s="218"/>
      <c r="D344" s="197" t="s">
        <v>117</v>
      </c>
      <c r="E344" s="219" t="s">
        <v>19</v>
      </c>
      <c r="F344" s="220" t="s">
        <v>123</v>
      </c>
      <c r="G344" s="218"/>
      <c r="H344" s="221">
        <v>128</v>
      </c>
      <c r="I344" s="222"/>
      <c r="J344" s="218"/>
      <c r="K344" s="218"/>
      <c r="L344" s="223"/>
      <c r="M344" s="224"/>
      <c r="N344" s="225"/>
      <c r="O344" s="225"/>
      <c r="P344" s="225"/>
      <c r="Q344" s="225"/>
      <c r="R344" s="225"/>
      <c r="S344" s="225"/>
      <c r="T344" s="226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27" t="s">
        <v>117</v>
      </c>
      <c r="AU344" s="227" t="s">
        <v>69</v>
      </c>
      <c r="AV344" s="13" t="s">
        <v>110</v>
      </c>
      <c r="AW344" s="13" t="s">
        <v>31</v>
      </c>
      <c r="AX344" s="13" t="s">
        <v>77</v>
      </c>
      <c r="AY344" s="227" t="s">
        <v>111</v>
      </c>
    </row>
    <row r="345" s="14" customFormat="1" ht="25.92" customHeight="1">
      <c r="A345" s="14"/>
      <c r="B345" s="242"/>
      <c r="C345" s="243"/>
      <c r="D345" s="244" t="s">
        <v>68</v>
      </c>
      <c r="E345" s="245" t="s">
        <v>501</v>
      </c>
      <c r="F345" s="245" t="s">
        <v>502</v>
      </c>
      <c r="G345" s="243"/>
      <c r="H345" s="243"/>
      <c r="I345" s="246"/>
      <c r="J345" s="247">
        <f>BK345</f>
        <v>0</v>
      </c>
      <c r="K345" s="243"/>
      <c r="L345" s="248"/>
      <c r="M345" s="249"/>
      <c r="N345" s="250"/>
      <c r="O345" s="250"/>
      <c r="P345" s="251">
        <f>SUM(P346:P356)</f>
        <v>0</v>
      </c>
      <c r="Q345" s="250"/>
      <c r="R345" s="251">
        <f>SUM(R346:R356)</f>
        <v>0</v>
      </c>
      <c r="S345" s="250"/>
      <c r="T345" s="252">
        <f>SUM(T346:T356)</f>
        <v>0</v>
      </c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R345" s="253" t="s">
        <v>110</v>
      </c>
      <c r="AT345" s="254" t="s">
        <v>68</v>
      </c>
      <c r="AU345" s="254" t="s">
        <v>69</v>
      </c>
      <c r="AY345" s="253" t="s">
        <v>111</v>
      </c>
      <c r="BK345" s="255">
        <f>SUM(BK346:BK356)</f>
        <v>0</v>
      </c>
    </row>
    <row r="346" s="2" customFormat="1" ht="55.5" customHeight="1">
      <c r="A346" s="38"/>
      <c r="B346" s="39"/>
      <c r="C346" s="182" t="s">
        <v>503</v>
      </c>
      <c r="D346" s="182" t="s">
        <v>105</v>
      </c>
      <c r="E346" s="183" t="s">
        <v>504</v>
      </c>
      <c r="F346" s="184" t="s">
        <v>505</v>
      </c>
      <c r="G346" s="185" t="s">
        <v>108</v>
      </c>
      <c r="H346" s="186">
        <v>1</v>
      </c>
      <c r="I346" s="187"/>
      <c r="J346" s="188">
        <f>ROUND(I346*H346,2)</f>
        <v>0</v>
      </c>
      <c r="K346" s="184" t="s">
        <v>109</v>
      </c>
      <c r="L346" s="44"/>
      <c r="M346" s="189" t="s">
        <v>19</v>
      </c>
      <c r="N346" s="190" t="s">
        <v>40</v>
      </c>
      <c r="O346" s="84"/>
      <c r="P346" s="191">
        <f>O346*H346</f>
        <v>0</v>
      </c>
      <c r="Q346" s="191">
        <v>0</v>
      </c>
      <c r="R346" s="191">
        <f>Q346*H346</f>
        <v>0</v>
      </c>
      <c r="S346" s="191">
        <v>0</v>
      </c>
      <c r="T346" s="192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193" t="s">
        <v>115</v>
      </c>
      <c r="AT346" s="193" t="s">
        <v>105</v>
      </c>
      <c r="AU346" s="193" t="s">
        <v>77</v>
      </c>
      <c r="AY346" s="17" t="s">
        <v>111</v>
      </c>
      <c r="BE346" s="194">
        <f>IF(N346="základní",J346,0)</f>
        <v>0</v>
      </c>
      <c r="BF346" s="194">
        <f>IF(N346="snížená",J346,0)</f>
        <v>0</v>
      </c>
      <c r="BG346" s="194">
        <f>IF(N346="zákl. přenesená",J346,0)</f>
        <v>0</v>
      </c>
      <c r="BH346" s="194">
        <f>IF(N346="sníž. přenesená",J346,0)</f>
        <v>0</v>
      </c>
      <c r="BI346" s="194">
        <f>IF(N346="nulová",J346,0)</f>
        <v>0</v>
      </c>
      <c r="BJ346" s="17" t="s">
        <v>77</v>
      </c>
      <c r="BK346" s="194">
        <f>ROUND(I346*H346,2)</f>
        <v>0</v>
      </c>
      <c r="BL346" s="17" t="s">
        <v>115</v>
      </c>
      <c r="BM346" s="193" t="s">
        <v>506</v>
      </c>
    </row>
    <row r="347" s="2" customFormat="1" ht="21.75" customHeight="1">
      <c r="A347" s="38"/>
      <c r="B347" s="39"/>
      <c r="C347" s="182" t="s">
        <v>507</v>
      </c>
      <c r="D347" s="182" t="s">
        <v>105</v>
      </c>
      <c r="E347" s="183" t="s">
        <v>508</v>
      </c>
      <c r="F347" s="184" t="s">
        <v>509</v>
      </c>
      <c r="G347" s="185" t="s">
        <v>108</v>
      </c>
      <c r="H347" s="186">
        <v>6</v>
      </c>
      <c r="I347" s="187"/>
      <c r="J347" s="188">
        <f>ROUND(I347*H347,2)</f>
        <v>0</v>
      </c>
      <c r="K347" s="184" t="s">
        <v>109</v>
      </c>
      <c r="L347" s="44"/>
      <c r="M347" s="189" t="s">
        <v>19</v>
      </c>
      <c r="N347" s="190" t="s">
        <v>40</v>
      </c>
      <c r="O347" s="84"/>
      <c r="P347" s="191">
        <f>O347*H347</f>
        <v>0</v>
      </c>
      <c r="Q347" s="191">
        <v>0</v>
      </c>
      <c r="R347" s="191">
        <f>Q347*H347</f>
        <v>0</v>
      </c>
      <c r="S347" s="191">
        <v>0</v>
      </c>
      <c r="T347" s="192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193" t="s">
        <v>115</v>
      </c>
      <c r="AT347" s="193" t="s">
        <v>105</v>
      </c>
      <c r="AU347" s="193" t="s">
        <v>77</v>
      </c>
      <c r="AY347" s="17" t="s">
        <v>111</v>
      </c>
      <c r="BE347" s="194">
        <f>IF(N347="základní",J347,0)</f>
        <v>0</v>
      </c>
      <c r="BF347" s="194">
        <f>IF(N347="snížená",J347,0)</f>
        <v>0</v>
      </c>
      <c r="BG347" s="194">
        <f>IF(N347="zákl. přenesená",J347,0)</f>
        <v>0</v>
      </c>
      <c r="BH347" s="194">
        <f>IF(N347="sníž. přenesená",J347,0)</f>
        <v>0</v>
      </c>
      <c r="BI347" s="194">
        <f>IF(N347="nulová",J347,0)</f>
        <v>0</v>
      </c>
      <c r="BJ347" s="17" t="s">
        <v>77</v>
      </c>
      <c r="BK347" s="194">
        <f>ROUND(I347*H347,2)</f>
        <v>0</v>
      </c>
      <c r="BL347" s="17" t="s">
        <v>115</v>
      </c>
      <c r="BM347" s="193" t="s">
        <v>510</v>
      </c>
    </row>
    <row r="348" s="2" customFormat="1" ht="62.7" customHeight="1">
      <c r="A348" s="38"/>
      <c r="B348" s="39"/>
      <c r="C348" s="182" t="s">
        <v>511</v>
      </c>
      <c r="D348" s="182" t="s">
        <v>105</v>
      </c>
      <c r="E348" s="183" t="s">
        <v>512</v>
      </c>
      <c r="F348" s="184" t="s">
        <v>513</v>
      </c>
      <c r="G348" s="185" t="s">
        <v>108</v>
      </c>
      <c r="H348" s="186">
        <v>1</v>
      </c>
      <c r="I348" s="187"/>
      <c r="J348" s="188">
        <f>ROUND(I348*H348,2)</f>
        <v>0</v>
      </c>
      <c r="K348" s="184" t="s">
        <v>109</v>
      </c>
      <c r="L348" s="44"/>
      <c r="M348" s="189" t="s">
        <v>19</v>
      </c>
      <c r="N348" s="190" t="s">
        <v>40</v>
      </c>
      <c r="O348" s="84"/>
      <c r="P348" s="191">
        <f>O348*H348</f>
        <v>0</v>
      </c>
      <c r="Q348" s="191">
        <v>0</v>
      </c>
      <c r="R348" s="191">
        <f>Q348*H348</f>
        <v>0</v>
      </c>
      <c r="S348" s="191">
        <v>0</v>
      </c>
      <c r="T348" s="192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193" t="s">
        <v>115</v>
      </c>
      <c r="AT348" s="193" t="s">
        <v>105</v>
      </c>
      <c r="AU348" s="193" t="s">
        <v>77</v>
      </c>
      <c r="AY348" s="17" t="s">
        <v>111</v>
      </c>
      <c r="BE348" s="194">
        <f>IF(N348="základní",J348,0)</f>
        <v>0</v>
      </c>
      <c r="BF348" s="194">
        <f>IF(N348="snížená",J348,0)</f>
        <v>0</v>
      </c>
      <c r="BG348" s="194">
        <f>IF(N348="zákl. přenesená",J348,0)</f>
        <v>0</v>
      </c>
      <c r="BH348" s="194">
        <f>IF(N348="sníž. přenesená",J348,0)</f>
        <v>0</v>
      </c>
      <c r="BI348" s="194">
        <f>IF(N348="nulová",J348,0)</f>
        <v>0</v>
      </c>
      <c r="BJ348" s="17" t="s">
        <v>77</v>
      </c>
      <c r="BK348" s="194">
        <f>ROUND(I348*H348,2)</f>
        <v>0</v>
      </c>
      <c r="BL348" s="17" t="s">
        <v>115</v>
      </c>
      <c r="BM348" s="193" t="s">
        <v>514</v>
      </c>
    </row>
    <row r="349" s="2" customFormat="1" ht="24.15" customHeight="1">
      <c r="A349" s="38"/>
      <c r="B349" s="39"/>
      <c r="C349" s="182" t="s">
        <v>153</v>
      </c>
      <c r="D349" s="182" t="s">
        <v>105</v>
      </c>
      <c r="E349" s="183" t="s">
        <v>515</v>
      </c>
      <c r="F349" s="184" t="s">
        <v>516</v>
      </c>
      <c r="G349" s="185" t="s">
        <v>108</v>
      </c>
      <c r="H349" s="186">
        <v>6</v>
      </c>
      <c r="I349" s="187"/>
      <c r="J349" s="188">
        <f>ROUND(I349*H349,2)</f>
        <v>0</v>
      </c>
      <c r="K349" s="184" t="s">
        <v>109</v>
      </c>
      <c r="L349" s="44"/>
      <c r="M349" s="189" t="s">
        <v>19</v>
      </c>
      <c r="N349" s="190" t="s">
        <v>40</v>
      </c>
      <c r="O349" s="84"/>
      <c r="P349" s="191">
        <f>O349*H349</f>
        <v>0</v>
      </c>
      <c r="Q349" s="191">
        <v>0</v>
      </c>
      <c r="R349" s="191">
        <f>Q349*H349</f>
        <v>0</v>
      </c>
      <c r="S349" s="191">
        <v>0</v>
      </c>
      <c r="T349" s="192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193" t="s">
        <v>115</v>
      </c>
      <c r="AT349" s="193" t="s">
        <v>105</v>
      </c>
      <c r="AU349" s="193" t="s">
        <v>77</v>
      </c>
      <c r="AY349" s="17" t="s">
        <v>111</v>
      </c>
      <c r="BE349" s="194">
        <f>IF(N349="základní",J349,0)</f>
        <v>0</v>
      </c>
      <c r="BF349" s="194">
        <f>IF(N349="snížená",J349,0)</f>
        <v>0</v>
      </c>
      <c r="BG349" s="194">
        <f>IF(N349="zákl. přenesená",J349,0)</f>
        <v>0</v>
      </c>
      <c r="BH349" s="194">
        <f>IF(N349="sníž. přenesená",J349,0)</f>
        <v>0</v>
      </c>
      <c r="BI349" s="194">
        <f>IF(N349="nulová",J349,0)</f>
        <v>0</v>
      </c>
      <c r="BJ349" s="17" t="s">
        <v>77</v>
      </c>
      <c r="BK349" s="194">
        <f>ROUND(I349*H349,2)</f>
        <v>0</v>
      </c>
      <c r="BL349" s="17" t="s">
        <v>115</v>
      </c>
      <c r="BM349" s="193" t="s">
        <v>517</v>
      </c>
    </row>
    <row r="350" s="2" customFormat="1" ht="37.8" customHeight="1">
      <c r="A350" s="38"/>
      <c r="B350" s="39"/>
      <c r="C350" s="182" t="s">
        <v>518</v>
      </c>
      <c r="D350" s="182" t="s">
        <v>105</v>
      </c>
      <c r="E350" s="183" t="s">
        <v>519</v>
      </c>
      <c r="F350" s="184" t="s">
        <v>520</v>
      </c>
      <c r="G350" s="185" t="s">
        <v>108</v>
      </c>
      <c r="H350" s="186">
        <v>131</v>
      </c>
      <c r="I350" s="187"/>
      <c r="J350" s="188">
        <f>ROUND(I350*H350,2)</f>
        <v>0</v>
      </c>
      <c r="K350" s="184" t="s">
        <v>109</v>
      </c>
      <c r="L350" s="44"/>
      <c r="M350" s="189" t="s">
        <v>19</v>
      </c>
      <c r="N350" s="190" t="s">
        <v>40</v>
      </c>
      <c r="O350" s="84"/>
      <c r="P350" s="191">
        <f>O350*H350</f>
        <v>0</v>
      </c>
      <c r="Q350" s="191">
        <v>0</v>
      </c>
      <c r="R350" s="191">
        <f>Q350*H350</f>
        <v>0</v>
      </c>
      <c r="S350" s="191">
        <v>0</v>
      </c>
      <c r="T350" s="192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193" t="s">
        <v>115</v>
      </c>
      <c r="AT350" s="193" t="s">
        <v>105</v>
      </c>
      <c r="AU350" s="193" t="s">
        <v>77</v>
      </c>
      <c r="AY350" s="17" t="s">
        <v>111</v>
      </c>
      <c r="BE350" s="194">
        <f>IF(N350="základní",J350,0)</f>
        <v>0</v>
      </c>
      <c r="BF350" s="194">
        <f>IF(N350="snížená",J350,0)</f>
        <v>0</v>
      </c>
      <c r="BG350" s="194">
        <f>IF(N350="zákl. přenesená",J350,0)</f>
        <v>0</v>
      </c>
      <c r="BH350" s="194">
        <f>IF(N350="sníž. přenesená",J350,0)</f>
        <v>0</v>
      </c>
      <c r="BI350" s="194">
        <f>IF(N350="nulová",J350,0)</f>
        <v>0</v>
      </c>
      <c r="BJ350" s="17" t="s">
        <v>77</v>
      </c>
      <c r="BK350" s="194">
        <f>ROUND(I350*H350,2)</f>
        <v>0</v>
      </c>
      <c r="BL350" s="17" t="s">
        <v>115</v>
      </c>
      <c r="BM350" s="193" t="s">
        <v>521</v>
      </c>
    </row>
    <row r="351" s="2" customFormat="1" ht="24.15" customHeight="1">
      <c r="A351" s="38"/>
      <c r="B351" s="39"/>
      <c r="C351" s="182" t="s">
        <v>522</v>
      </c>
      <c r="D351" s="182" t="s">
        <v>105</v>
      </c>
      <c r="E351" s="183" t="s">
        <v>523</v>
      </c>
      <c r="F351" s="184" t="s">
        <v>524</v>
      </c>
      <c r="G351" s="185" t="s">
        <v>108</v>
      </c>
      <c r="H351" s="186">
        <v>1</v>
      </c>
      <c r="I351" s="187"/>
      <c r="J351" s="188">
        <f>ROUND(I351*H351,2)</f>
        <v>0</v>
      </c>
      <c r="K351" s="184" t="s">
        <v>109</v>
      </c>
      <c r="L351" s="44"/>
      <c r="M351" s="189" t="s">
        <v>19</v>
      </c>
      <c r="N351" s="190" t="s">
        <v>40</v>
      </c>
      <c r="O351" s="84"/>
      <c r="P351" s="191">
        <f>O351*H351</f>
        <v>0</v>
      </c>
      <c r="Q351" s="191">
        <v>0</v>
      </c>
      <c r="R351" s="191">
        <f>Q351*H351</f>
        <v>0</v>
      </c>
      <c r="S351" s="191">
        <v>0</v>
      </c>
      <c r="T351" s="192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193" t="s">
        <v>115</v>
      </c>
      <c r="AT351" s="193" t="s">
        <v>105</v>
      </c>
      <c r="AU351" s="193" t="s">
        <v>77</v>
      </c>
      <c r="AY351" s="17" t="s">
        <v>111</v>
      </c>
      <c r="BE351" s="194">
        <f>IF(N351="základní",J351,0)</f>
        <v>0</v>
      </c>
      <c r="BF351" s="194">
        <f>IF(N351="snížená",J351,0)</f>
        <v>0</v>
      </c>
      <c r="BG351" s="194">
        <f>IF(N351="zákl. přenesená",J351,0)</f>
        <v>0</v>
      </c>
      <c r="BH351" s="194">
        <f>IF(N351="sníž. přenesená",J351,0)</f>
        <v>0</v>
      </c>
      <c r="BI351" s="194">
        <f>IF(N351="nulová",J351,0)</f>
        <v>0</v>
      </c>
      <c r="BJ351" s="17" t="s">
        <v>77</v>
      </c>
      <c r="BK351" s="194">
        <f>ROUND(I351*H351,2)</f>
        <v>0</v>
      </c>
      <c r="BL351" s="17" t="s">
        <v>115</v>
      </c>
      <c r="BM351" s="193" t="s">
        <v>525</v>
      </c>
    </row>
    <row r="352" s="2" customFormat="1" ht="24.15" customHeight="1">
      <c r="A352" s="38"/>
      <c r="B352" s="39"/>
      <c r="C352" s="182" t="s">
        <v>526</v>
      </c>
      <c r="D352" s="182" t="s">
        <v>105</v>
      </c>
      <c r="E352" s="183" t="s">
        <v>527</v>
      </c>
      <c r="F352" s="184" t="s">
        <v>528</v>
      </c>
      <c r="G352" s="185" t="s">
        <v>529</v>
      </c>
      <c r="H352" s="186">
        <v>90</v>
      </c>
      <c r="I352" s="187"/>
      <c r="J352" s="188">
        <f>ROUND(I352*H352,2)</f>
        <v>0</v>
      </c>
      <c r="K352" s="184" t="s">
        <v>109</v>
      </c>
      <c r="L352" s="44"/>
      <c r="M352" s="189" t="s">
        <v>19</v>
      </c>
      <c r="N352" s="190" t="s">
        <v>40</v>
      </c>
      <c r="O352" s="84"/>
      <c r="P352" s="191">
        <f>O352*H352</f>
        <v>0</v>
      </c>
      <c r="Q352" s="191">
        <v>0</v>
      </c>
      <c r="R352" s="191">
        <f>Q352*H352</f>
        <v>0</v>
      </c>
      <c r="S352" s="191">
        <v>0</v>
      </c>
      <c r="T352" s="192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193" t="s">
        <v>115</v>
      </c>
      <c r="AT352" s="193" t="s">
        <v>105</v>
      </c>
      <c r="AU352" s="193" t="s">
        <v>77</v>
      </c>
      <c r="AY352" s="17" t="s">
        <v>111</v>
      </c>
      <c r="BE352" s="194">
        <f>IF(N352="základní",J352,0)</f>
        <v>0</v>
      </c>
      <c r="BF352" s="194">
        <f>IF(N352="snížená",J352,0)</f>
        <v>0</v>
      </c>
      <c r="BG352" s="194">
        <f>IF(N352="zákl. přenesená",J352,0)</f>
        <v>0</v>
      </c>
      <c r="BH352" s="194">
        <f>IF(N352="sníž. přenesená",J352,0)</f>
        <v>0</v>
      </c>
      <c r="BI352" s="194">
        <f>IF(N352="nulová",J352,0)</f>
        <v>0</v>
      </c>
      <c r="BJ352" s="17" t="s">
        <v>77</v>
      </c>
      <c r="BK352" s="194">
        <f>ROUND(I352*H352,2)</f>
        <v>0</v>
      </c>
      <c r="BL352" s="17" t="s">
        <v>115</v>
      </c>
      <c r="BM352" s="193" t="s">
        <v>530</v>
      </c>
    </row>
    <row r="353" s="2" customFormat="1" ht="37.8" customHeight="1">
      <c r="A353" s="38"/>
      <c r="B353" s="39"/>
      <c r="C353" s="182" t="s">
        <v>531</v>
      </c>
      <c r="D353" s="182" t="s">
        <v>105</v>
      </c>
      <c r="E353" s="183" t="s">
        <v>532</v>
      </c>
      <c r="F353" s="184" t="s">
        <v>533</v>
      </c>
      <c r="G353" s="185" t="s">
        <v>529</v>
      </c>
      <c r="H353" s="186">
        <v>48</v>
      </c>
      <c r="I353" s="187"/>
      <c r="J353" s="188">
        <f>ROUND(I353*H353,2)</f>
        <v>0</v>
      </c>
      <c r="K353" s="184" t="s">
        <v>109</v>
      </c>
      <c r="L353" s="44"/>
      <c r="M353" s="189" t="s">
        <v>19</v>
      </c>
      <c r="N353" s="190" t="s">
        <v>40</v>
      </c>
      <c r="O353" s="84"/>
      <c r="P353" s="191">
        <f>O353*H353</f>
        <v>0</v>
      </c>
      <c r="Q353" s="191">
        <v>0</v>
      </c>
      <c r="R353" s="191">
        <f>Q353*H353</f>
        <v>0</v>
      </c>
      <c r="S353" s="191">
        <v>0</v>
      </c>
      <c r="T353" s="192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193" t="s">
        <v>115</v>
      </c>
      <c r="AT353" s="193" t="s">
        <v>105</v>
      </c>
      <c r="AU353" s="193" t="s">
        <v>77</v>
      </c>
      <c r="AY353" s="17" t="s">
        <v>111</v>
      </c>
      <c r="BE353" s="194">
        <f>IF(N353="základní",J353,0)</f>
        <v>0</v>
      </c>
      <c r="BF353" s="194">
        <f>IF(N353="snížená",J353,0)</f>
        <v>0</v>
      </c>
      <c r="BG353" s="194">
        <f>IF(N353="zákl. přenesená",J353,0)</f>
        <v>0</v>
      </c>
      <c r="BH353" s="194">
        <f>IF(N353="sníž. přenesená",J353,0)</f>
        <v>0</v>
      </c>
      <c r="BI353" s="194">
        <f>IF(N353="nulová",J353,0)</f>
        <v>0</v>
      </c>
      <c r="BJ353" s="17" t="s">
        <v>77</v>
      </c>
      <c r="BK353" s="194">
        <f>ROUND(I353*H353,2)</f>
        <v>0</v>
      </c>
      <c r="BL353" s="17" t="s">
        <v>115</v>
      </c>
      <c r="BM353" s="193" t="s">
        <v>534</v>
      </c>
    </row>
    <row r="354" s="2" customFormat="1" ht="21.75" customHeight="1">
      <c r="A354" s="38"/>
      <c r="B354" s="39"/>
      <c r="C354" s="182" t="s">
        <v>535</v>
      </c>
      <c r="D354" s="182" t="s">
        <v>105</v>
      </c>
      <c r="E354" s="183" t="s">
        <v>536</v>
      </c>
      <c r="F354" s="184" t="s">
        <v>537</v>
      </c>
      <c r="G354" s="185" t="s">
        <v>529</v>
      </c>
      <c r="H354" s="186">
        <v>32</v>
      </c>
      <c r="I354" s="187"/>
      <c r="J354" s="188">
        <f>ROUND(I354*H354,2)</f>
        <v>0</v>
      </c>
      <c r="K354" s="184" t="s">
        <v>109</v>
      </c>
      <c r="L354" s="44"/>
      <c r="M354" s="189" t="s">
        <v>19</v>
      </c>
      <c r="N354" s="190" t="s">
        <v>40</v>
      </c>
      <c r="O354" s="84"/>
      <c r="P354" s="191">
        <f>O354*H354</f>
        <v>0</v>
      </c>
      <c r="Q354" s="191">
        <v>0</v>
      </c>
      <c r="R354" s="191">
        <f>Q354*H354</f>
        <v>0</v>
      </c>
      <c r="S354" s="191">
        <v>0</v>
      </c>
      <c r="T354" s="192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193" t="s">
        <v>115</v>
      </c>
      <c r="AT354" s="193" t="s">
        <v>105</v>
      </c>
      <c r="AU354" s="193" t="s">
        <v>77</v>
      </c>
      <c r="AY354" s="17" t="s">
        <v>111</v>
      </c>
      <c r="BE354" s="194">
        <f>IF(N354="základní",J354,0)</f>
        <v>0</v>
      </c>
      <c r="BF354" s="194">
        <f>IF(N354="snížená",J354,0)</f>
        <v>0</v>
      </c>
      <c r="BG354" s="194">
        <f>IF(N354="zákl. přenesená",J354,0)</f>
        <v>0</v>
      </c>
      <c r="BH354" s="194">
        <f>IF(N354="sníž. přenesená",J354,0)</f>
        <v>0</v>
      </c>
      <c r="BI354" s="194">
        <f>IF(N354="nulová",J354,0)</f>
        <v>0</v>
      </c>
      <c r="BJ354" s="17" t="s">
        <v>77</v>
      </c>
      <c r="BK354" s="194">
        <f>ROUND(I354*H354,2)</f>
        <v>0</v>
      </c>
      <c r="BL354" s="17" t="s">
        <v>115</v>
      </c>
      <c r="BM354" s="193" t="s">
        <v>538</v>
      </c>
    </row>
    <row r="355" s="2" customFormat="1" ht="24.15" customHeight="1">
      <c r="A355" s="38"/>
      <c r="B355" s="39"/>
      <c r="C355" s="182" t="s">
        <v>539</v>
      </c>
      <c r="D355" s="182" t="s">
        <v>105</v>
      </c>
      <c r="E355" s="183" t="s">
        <v>540</v>
      </c>
      <c r="F355" s="184" t="s">
        <v>541</v>
      </c>
      <c r="G355" s="185" t="s">
        <v>529</v>
      </c>
      <c r="H355" s="186">
        <v>8</v>
      </c>
      <c r="I355" s="187"/>
      <c r="J355" s="188">
        <f>ROUND(I355*H355,2)</f>
        <v>0</v>
      </c>
      <c r="K355" s="184" t="s">
        <v>109</v>
      </c>
      <c r="L355" s="44"/>
      <c r="M355" s="189" t="s">
        <v>19</v>
      </c>
      <c r="N355" s="190" t="s">
        <v>40</v>
      </c>
      <c r="O355" s="84"/>
      <c r="P355" s="191">
        <f>O355*H355</f>
        <v>0</v>
      </c>
      <c r="Q355" s="191">
        <v>0</v>
      </c>
      <c r="R355" s="191">
        <f>Q355*H355</f>
        <v>0</v>
      </c>
      <c r="S355" s="191">
        <v>0</v>
      </c>
      <c r="T355" s="192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193" t="s">
        <v>115</v>
      </c>
      <c r="AT355" s="193" t="s">
        <v>105</v>
      </c>
      <c r="AU355" s="193" t="s">
        <v>77</v>
      </c>
      <c r="AY355" s="17" t="s">
        <v>111</v>
      </c>
      <c r="BE355" s="194">
        <f>IF(N355="základní",J355,0)</f>
        <v>0</v>
      </c>
      <c r="BF355" s="194">
        <f>IF(N355="snížená",J355,0)</f>
        <v>0</v>
      </c>
      <c r="BG355" s="194">
        <f>IF(N355="zákl. přenesená",J355,0)</f>
        <v>0</v>
      </c>
      <c r="BH355" s="194">
        <f>IF(N355="sníž. přenesená",J355,0)</f>
        <v>0</v>
      </c>
      <c r="BI355" s="194">
        <f>IF(N355="nulová",J355,0)</f>
        <v>0</v>
      </c>
      <c r="BJ355" s="17" t="s">
        <v>77</v>
      </c>
      <c r="BK355" s="194">
        <f>ROUND(I355*H355,2)</f>
        <v>0</v>
      </c>
      <c r="BL355" s="17" t="s">
        <v>115</v>
      </c>
      <c r="BM355" s="193" t="s">
        <v>542</v>
      </c>
    </row>
    <row r="356" s="2" customFormat="1" ht="24.15" customHeight="1">
      <c r="A356" s="38"/>
      <c r="B356" s="39"/>
      <c r="C356" s="182" t="s">
        <v>543</v>
      </c>
      <c r="D356" s="182" t="s">
        <v>105</v>
      </c>
      <c r="E356" s="183" t="s">
        <v>544</v>
      </c>
      <c r="F356" s="184" t="s">
        <v>545</v>
      </c>
      <c r="G356" s="185" t="s">
        <v>529</v>
      </c>
      <c r="H356" s="186">
        <v>46</v>
      </c>
      <c r="I356" s="187"/>
      <c r="J356" s="188">
        <f>ROUND(I356*H356,2)</f>
        <v>0</v>
      </c>
      <c r="K356" s="184" t="s">
        <v>109</v>
      </c>
      <c r="L356" s="44"/>
      <c r="M356" s="256" t="s">
        <v>19</v>
      </c>
      <c r="N356" s="257" t="s">
        <v>40</v>
      </c>
      <c r="O356" s="258"/>
      <c r="P356" s="259">
        <f>O356*H356</f>
        <v>0</v>
      </c>
      <c r="Q356" s="259">
        <v>0</v>
      </c>
      <c r="R356" s="259">
        <f>Q356*H356</f>
        <v>0</v>
      </c>
      <c r="S356" s="259">
        <v>0</v>
      </c>
      <c r="T356" s="260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193" t="s">
        <v>115</v>
      </c>
      <c r="AT356" s="193" t="s">
        <v>105</v>
      </c>
      <c r="AU356" s="193" t="s">
        <v>77</v>
      </c>
      <c r="AY356" s="17" t="s">
        <v>111</v>
      </c>
      <c r="BE356" s="194">
        <f>IF(N356="základní",J356,0)</f>
        <v>0</v>
      </c>
      <c r="BF356" s="194">
        <f>IF(N356="snížená",J356,0)</f>
        <v>0</v>
      </c>
      <c r="BG356" s="194">
        <f>IF(N356="zákl. přenesená",J356,0)</f>
        <v>0</v>
      </c>
      <c r="BH356" s="194">
        <f>IF(N356="sníž. přenesená",J356,0)</f>
        <v>0</v>
      </c>
      <c r="BI356" s="194">
        <f>IF(N356="nulová",J356,0)</f>
        <v>0</v>
      </c>
      <c r="BJ356" s="17" t="s">
        <v>77</v>
      </c>
      <c r="BK356" s="194">
        <f>ROUND(I356*H356,2)</f>
        <v>0</v>
      </c>
      <c r="BL356" s="17" t="s">
        <v>115</v>
      </c>
      <c r="BM356" s="193" t="s">
        <v>546</v>
      </c>
    </row>
    <row r="357" s="2" customFormat="1" ht="6.96" customHeight="1">
      <c r="A357" s="38"/>
      <c r="B357" s="59"/>
      <c r="C357" s="60"/>
      <c r="D357" s="60"/>
      <c r="E357" s="60"/>
      <c r="F357" s="60"/>
      <c r="G357" s="60"/>
      <c r="H357" s="60"/>
      <c r="I357" s="60"/>
      <c r="J357" s="60"/>
      <c r="K357" s="60"/>
      <c r="L357" s="44"/>
      <c r="M357" s="38"/>
      <c r="O357" s="38"/>
      <c r="P357" s="38"/>
      <c r="Q357" s="38"/>
      <c r="R357" s="38"/>
      <c r="S357" s="38"/>
      <c r="T357" s="38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</row>
  </sheetData>
  <sheetProtection sheet="1" autoFilter="0" formatColumns="0" formatRows="0" objects="1" scenarios="1" spinCount="100000" saltValue="5wFSxjEQPs9qGSJy2N9HS0EnXoFOUNTxfrtjT4hEEek5C6l+vUzmfbGacUGjBr/pJUQHLlRv2zup7CapxzLS7g==" hashValue="XYN4c4MHxiXtbyvOHd0jm47cwXBDAueAnfj+GDCR/KqNCWYKMK4O+tboSnjruOTxxryytZXd6eMLc8LqB+U9ZQ==" algorithmName="SHA-512" password="CC35"/>
  <autoFilter ref="C79:K356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s="1" customFormat="1" ht="24.96" customHeight="1">
      <c r="B4" s="20"/>
      <c r="D4" s="130" t="s">
        <v>84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Oprava osvětlení v žst Červenka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85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547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3. 2. 2023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22</v>
      </c>
      <c r="F15" s="38"/>
      <c r="G15" s="38"/>
      <c r="H15" s="38"/>
      <c r="I15" s="132" t="s">
        <v>27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28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27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30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22</v>
      </c>
      <c r="F21" s="38"/>
      <c r="G21" s="38"/>
      <c r="H21" s="38"/>
      <c r="I21" s="132" t="s">
        <v>27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32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22</v>
      </c>
      <c r="F24" s="38"/>
      <c r="G24" s="38"/>
      <c r="H24" s="38"/>
      <c r="I24" s="132" t="s">
        <v>27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33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35</v>
      </c>
      <c r="E30" s="38"/>
      <c r="F30" s="38"/>
      <c r="G30" s="38"/>
      <c r="H30" s="38"/>
      <c r="I30" s="38"/>
      <c r="J30" s="144">
        <f>ROUND(J81,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37</v>
      </c>
      <c r="G32" s="38"/>
      <c r="H32" s="38"/>
      <c r="I32" s="145" t="s">
        <v>36</v>
      </c>
      <c r="J32" s="145" t="s">
        <v>38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39</v>
      </c>
      <c r="E33" s="132" t="s">
        <v>40</v>
      </c>
      <c r="F33" s="147">
        <f>ROUND((SUM(BE81:BE95)),  2)</f>
        <v>0</v>
      </c>
      <c r="G33" s="38"/>
      <c r="H33" s="38"/>
      <c r="I33" s="148">
        <v>0.20999999999999999</v>
      </c>
      <c r="J33" s="147">
        <f>ROUND(((SUM(BE81:BE95))*I33),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41</v>
      </c>
      <c r="F34" s="147">
        <f>ROUND((SUM(BF81:BF95)),  2)</f>
        <v>0</v>
      </c>
      <c r="G34" s="38"/>
      <c r="H34" s="38"/>
      <c r="I34" s="148">
        <v>0.14999999999999999</v>
      </c>
      <c r="J34" s="147">
        <f>ROUND(((SUM(BF81:BF95))*I34),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42</v>
      </c>
      <c r="F35" s="147">
        <f>ROUND((SUM(BG81:BG95)),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43</v>
      </c>
      <c r="F36" s="147">
        <f>ROUND((SUM(BH81:BH95)),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44</v>
      </c>
      <c r="F37" s="147">
        <f>ROUND((SUM(BI81:BI95)),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45</v>
      </c>
      <c r="E39" s="151"/>
      <c r="F39" s="151"/>
      <c r="G39" s="152" t="s">
        <v>46</v>
      </c>
      <c r="H39" s="153" t="s">
        <v>47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87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Oprava osvětlení v žst Červenka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85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02 - Vedlejší ostatní náklady (databáze ÚOŽI)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3. 2. 2023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30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32" t="s">
        <v>32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88</v>
      </c>
      <c r="D57" s="162"/>
      <c r="E57" s="162"/>
      <c r="F57" s="162"/>
      <c r="G57" s="162"/>
      <c r="H57" s="162"/>
      <c r="I57" s="162"/>
      <c r="J57" s="163" t="s">
        <v>89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67</v>
      </c>
      <c r="D59" s="40"/>
      <c r="E59" s="40"/>
      <c r="F59" s="40"/>
      <c r="G59" s="40"/>
      <c r="H59" s="40"/>
      <c r="I59" s="40"/>
      <c r="J59" s="102">
        <f>J81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90</v>
      </c>
    </row>
    <row r="60" s="9" customFormat="1" ht="24.96" customHeight="1">
      <c r="A60" s="9"/>
      <c r="B60" s="165"/>
      <c r="C60" s="166"/>
      <c r="D60" s="167" t="s">
        <v>91</v>
      </c>
      <c r="E60" s="168"/>
      <c r="F60" s="168"/>
      <c r="G60" s="168"/>
      <c r="H60" s="168"/>
      <c r="I60" s="168"/>
      <c r="J60" s="169">
        <f>J82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5"/>
      <c r="C61" s="166"/>
      <c r="D61" s="167" t="s">
        <v>548</v>
      </c>
      <c r="E61" s="168"/>
      <c r="F61" s="168"/>
      <c r="G61" s="168"/>
      <c r="H61" s="168"/>
      <c r="I61" s="168"/>
      <c r="J61" s="169">
        <f>J86</f>
        <v>0</v>
      </c>
      <c r="K61" s="166"/>
      <c r="L61" s="170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92</v>
      </c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160" t="str">
        <f>E7</f>
        <v>Oprava osvětlení v žst Červenka</v>
      </c>
      <c r="F71" s="32"/>
      <c r="G71" s="32"/>
      <c r="H71" s="32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85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E9</f>
        <v>02 - Vedlejší ostatní náklady (databáze ÚOŽI)</v>
      </c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40"/>
      <c r="E75" s="40"/>
      <c r="F75" s="27" t="str">
        <f>F12</f>
        <v xml:space="preserve"> </v>
      </c>
      <c r="G75" s="40"/>
      <c r="H75" s="40"/>
      <c r="I75" s="32" t="s">
        <v>23</v>
      </c>
      <c r="J75" s="72" t="str">
        <f>IF(J12="","",J12)</f>
        <v>3. 2. 2023</v>
      </c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25</v>
      </c>
      <c r="D77" s="40"/>
      <c r="E77" s="40"/>
      <c r="F77" s="27" t="str">
        <f>E15</f>
        <v xml:space="preserve"> </v>
      </c>
      <c r="G77" s="40"/>
      <c r="H77" s="40"/>
      <c r="I77" s="32" t="s">
        <v>30</v>
      </c>
      <c r="J77" s="36" t="str">
        <f>E21</f>
        <v xml:space="preserve"> 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28</v>
      </c>
      <c r="D78" s="40"/>
      <c r="E78" s="40"/>
      <c r="F78" s="27" t="str">
        <f>IF(E18="","",E18)</f>
        <v>Vyplň údaj</v>
      </c>
      <c r="G78" s="40"/>
      <c r="H78" s="40"/>
      <c r="I78" s="32" t="s">
        <v>32</v>
      </c>
      <c r="J78" s="36" t="str">
        <f>E24</f>
        <v xml:space="preserve"> 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0" customFormat="1" ht="29.28" customHeight="1">
      <c r="A80" s="171"/>
      <c r="B80" s="172"/>
      <c r="C80" s="173" t="s">
        <v>93</v>
      </c>
      <c r="D80" s="174" t="s">
        <v>54</v>
      </c>
      <c r="E80" s="174" t="s">
        <v>50</v>
      </c>
      <c r="F80" s="174" t="s">
        <v>51</v>
      </c>
      <c r="G80" s="174" t="s">
        <v>94</v>
      </c>
      <c r="H80" s="174" t="s">
        <v>95</v>
      </c>
      <c r="I80" s="174" t="s">
        <v>96</v>
      </c>
      <c r="J80" s="174" t="s">
        <v>89</v>
      </c>
      <c r="K80" s="175" t="s">
        <v>97</v>
      </c>
      <c r="L80" s="176"/>
      <c r="M80" s="92" t="s">
        <v>19</v>
      </c>
      <c r="N80" s="93" t="s">
        <v>39</v>
      </c>
      <c r="O80" s="93" t="s">
        <v>98</v>
      </c>
      <c r="P80" s="93" t="s">
        <v>99</v>
      </c>
      <c r="Q80" s="93" t="s">
        <v>100</v>
      </c>
      <c r="R80" s="93" t="s">
        <v>101</v>
      </c>
      <c r="S80" s="93" t="s">
        <v>102</v>
      </c>
      <c r="T80" s="94" t="s">
        <v>103</v>
      </c>
      <c r="U80" s="171"/>
      <c r="V80" s="171"/>
      <c r="W80" s="171"/>
      <c r="X80" s="171"/>
      <c r="Y80" s="171"/>
      <c r="Z80" s="171"/>
      <c r="AA80" s="171"/>
      <c r="AB80" s="171"/>
      <c r="AC80" s="171"/>
      <c r="AD80" s="171"/>
      <c r="AE80" s="171"/>
    </row>
    <row r="81" s="2" customFormat="1" ht="22.8" customHeight="1">
      <c r="A81" s="38"/>
      <c r="B81" s="39"/>
      <c r="C81" s="99" t="s">
        <v>104</v>
      </c>
      <c r="D81" s="40"/>
      <c r="E81" s="40"/>
      <c r="F81" s="40"/>
      <c r="G81" s="40"/>
      <c r="H81" s="40"/>
      <c r="I81" s="40"/>
      <c r="J81" s="177">
        <f>BK81</f>
        <v>0</v>
      </c>
      <c r="K81" s="40"/>
      <c r="L81" s="44"/>
      <c r="M81" s="95"/>
      <c r="N81" s="178"/>
      <c r="O81" s="96"/>
      <c r="P81" s="179">
        <f>P82+P86</f>
        <v>0</v>
      </c>
      <c r="Q81" s="96"/>
      <c r="R81" s="179">
        <f>R82+R86</f>
        <v>0</v>
      </c>
      <c r="S81" s="96"/>
      <c r="T81" s="180">
        <f>T82+T86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68</v>
      </c>
      <c r="AU81" s="17" t="s">
        <v>90</v>
      </c>
      <c r="BK81" s="181">
        <f>BK82+BK86</f>
        <v>0</v>
      </c>
    </row>
    <row r="82" s="14" customFormat="1" ht="25.92" customHeight="1">
      <c r="A82" s="14"/>
      <c r="B82" s="242"/>
      <c r="C82" s="243"/>
      <c r="D82" s="244" t="s">
        <v>68</v>
      </c>
      <c r="E82" s="245" t="s">
        <v>501</v>
      </c>
      <c r="F82" s="245" t="s">
        <v>502</v>
      </c>
      <c r="G82" s="243"/>
      <c r="H82" s="243"/>
      <c r="I82" s="246"/>
      <c r="J82" s="247">
        <f>BK82</f>
        <v>0</v>
      </c>
      <c r="K82" s="243"/>
      <c r="L82" s="248"/>
      <c r="M82" s="249"/>
      <c r="N82" s="250"/>
      <c r="O82" s="250"/>
      <c r="P82" s="251">
        <f>SUM(P83:P85)</f>
        <v>0</v>
      </c>
      <c r="Q82" s="250"/>
      <c r="R82" s="251">
        <f>SUM(R83:R85)</f>
        <v>0</v>
      </c>
      <c r="S82" s="250"/>
      <c r="T82" s="252">
        <f>SUM(T83:T85)</f>
        <v>0</v>
      </c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R82" s="253" t="s">
        <v>110</v>
      </c>
      <c r="AT82" s="254" t="s">
        <v>68</v>
      </c>
      <c r="AU82" s="254" t="s">
        <v>69</v>
      </c>
      <c r="AY82" s="253" t="s">
        <v>111</v>
      </c>
      <c r="BK82" s="255">
        <f>SUM(BK83:BK85)</f>
        <v>0</v>
      </c>
    </row>
    <row r="83" s="2" customFormat="1" ht="55.5" customHeight="1">
      <c r="A83" s="38"/>
      <c r="B83" s="39"/>
      <c r="C83" s="182" t="s">
        <v>77</v>
      </c>
      <c r="D83" s="182" t="s">
        <v>105</v>
      </c>
      <c r="E83" s="183" t="s">
        <v>549</v>
      </c>
      <c r="F83" s="184" t="s">
        <v>550</v>
      </c>
      <c r="G83" s="185" t="s">
        <v>108</v>
      </c>
      <c r="H83" s="186">
        <v>10</v>
      </c>
      <c r="I83" s="187"/>
      <c r="J83" s="188">
        <f>ROUND(I83*H83,2)</f>
        <v>0</v>
      </c>
      <c r="K83" s="184" t="s">
        <v>109</v>
      </c>
      <c r="L83" s="44"/>
      <c r="M83" s="189" t="s">
        <v>19</v>
      </c>
      <c r="N83" s="190" t="s">
        <v>40</v>
      </c>
      <c r="O83" s="84"/>
      <c r="P83" s="191">
        <f>O83*H83</f>
        <v>0</v>
      </c>
      <c r="Q83" s="191">
        <v>0</v>
      </c>
      <c r="R83" s="191">
        <f>Q83*H83</f>
        <v>0</v>
      </c>
      <c r="S83" s="191">
        <v>0</v>
      </c>
      <c r="T83" s="192">
        <f>S83*H83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R83" s="193" t="s">
        <v>115</v>
      </c>
      <c r="AT83" s="193" t="s">
        <v>105</v>
      </c>
      <c r="AU83" s="193" t="s">
        <v>77</v>
      </c>
      <c r="AY83" s="17" t="s">
        <v>111</v>
      </c>
      <c r="BE83" s="194">
        <f>IF(N83="základní",J83,0)</f>
        <v>0</v>
      </c>
      <c r="BF83" s="194">
        <f>IF(N83="snížená",J83,0)</f>
        <v>0</v>
      </c>
      <c r="BG83" s="194">
        <f>IF(N83="zákl. přenesená",J83,0)</f>
        <v>0</v>
      </c>
      <c r="BH83" s="194">
        <f>IF(N83="sníž. přenesená",J83,0)</f>
        <v>0</v>
      </c>
      <c r="BI83" s="194">
        <f>IF(N83="nulová",J83,0)</f>
        <v>0</v>
      </c>
      <c r="BJ83" s="17" t="s">
        <v>77</v>
      </c>
      <c r="BK83" s="194">
        <f>ROUND(I83*H83,2)</f>
        <v>0</v>
      </c>
      <c r="BL83" s="17" t="s">
        <v>115</v>
      </c>
      <c r="BM83" s="193" t="s">
        <v>551</v>
      </c>
    </row>
    <row r="84" s="2" customFormat="1">
      <c r="A84" s="38"/>
      <c r="B84" s="39"/>
      <c r="C84" s="40"/>
      <c r="D84" s="197" t="s">
        <v>170</v>
      </c>
      <c r="E84" s="40"/>
      <c r="F84" s="228" t="s">
        <v>552</v>
      </c>
      <c r="G84" s="40"/>
      <c r="H84" s="40"/>
      <c r="I84" s="229"/>
      <c r="J84" s="40"/>
      <c r="K84" s="40"/>
      <c r="L84" s="44"/>
      <c r="M84" s="230"/>
      <c r="N84" s="231"/>
      <c r="O84" s="84"/>
      <c r="P84" s="84"/>
      <c r="Q84" s="84"/>
      <c r="R84" s="84"/>
      <c r="S84" s="84"/>
      <c r="T84" s="85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170</v>
      </c>
      <c r="AU84" s="17" t="s">
        <v>77</v>
      </c>
    </row>
    <row r="85" s="2" customFormat="1" ht="49.05" customHeight="1">
      <c r="A85" s="38"/>
      <c r="B85" s="39"/>
      <c r="C85" s="182" t="s">
        <v>79</v>
      </c>
      <c r="D85" s="182" t="s">
        <v>105</v>
      </c>
      <c r="E85" s="183" t="s">
        <v>553</v>
      </c>
      <c r="F85" s="184" t="s">
        <v>554</v>
      </c>
      <c r="G85" s="185" t="s">
        <v>555</v>
      </c>
      <c r="H85" s="186">
        <v>2.2999999999999998</v>
      </c>
      <c r="I85" s="187"/>
      <c r="J85" s="188">
        <f>ROUND(I85*H85,2)</f>
        <v>0</v>
      </c>
      <c r="K85" s="184" t="s">
        <v>109</v>
      </c>
      <c r="L85" s="44"/>
      <c r="M85" s="189" t="s">
        <v>19</v>
      </c>
      <c r="N85" s="190" t="s">
        <v>40</v>
      </c>
      <c r="O85" s="84"/>
      <c r="P85" s="191">
        <f>O85*H85</f>
        <v>0</v>
      </c>
      <c r="Q85" s="191">
        <v>0</v>
      </c>
      <c r="R85" s="191">
        <f>Q85*H85</f>
        <v>0</v>
      </c>
      <c r="S85" s="191">
        <v>0</v>
      </c>
      <c r="T85" s="192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193" t="s">
        <v>115</v>
      </c>
      <c r="AT85" s="193" t="s">
        <v>105</v>
      </c>
      <c r="AU85" s="193" t="s">
        <v>77</v>
      </c>
      <c r="AY85" s="17" t="s">
        <v>111</v>
      </c>
      <c r="BE85" s="194">
        <f>IF(N85="základní",J85,0)</f>
        <v>0</v>
      </c>
      <c r="BF85" s="194">
        <f>IF(N85="snížená",J85,0)</f>
        <v>0</v>
      </c>
      <c r="BG85" s="194">
        <f>IF(N85="zákl. přenesená",J85,0)</f>
        <v>0</v>
      </c>
      <c r="BH85" s="194">
        <f>IF(N85="sníž. přenesená",J85,0)</f>
        <v>0</v>
      </c>
      <c r="BI85" s="194">
        <f>IF(N85="nulová",J85,0)</f>
        <v>0</v>
      </c>
      <c r="BJ85" s="17" t="s">
        <v>77</v>
      </c>
      <c r="BK85" s="194">
        <f>ROUND(I85*H85,2)</f>
        <v>0</v>
      </c>
      <c r="BL85" s="17" t="s">
        <v>115</v>
      </c>
      <c r="BM85" s="193" t="s">
        <v>556</v>
      </c>
    </row>
    <row r="86" s="14" customFormat="1" ht="25.92" customHeight="1">
      <c r="A86" s="14"/>
      <c r="B86" s="242"/>
      <c r="C86" s="243"/>
      <c r="D86" s="244" t="s">
        <v>68</v>
      </c>
      <c r="E86" s="245" t="s">
        <v>557</v>
      </c>
      <c r="F86" s="245" t="s">
        <v>558</v>
      </c>
      <c r="G86" s="243"/>
      <c r="H86" s="243"/>
      <c r="I86" s="246"/>
      <c r="J86" s="247">
        <f>BK86</f>
        <v>0</v>
      </c>
      <c r="K86" s="243"/>
      <c r="L86" s="248"/>
      <c r="M86" s="249"/>
      <c r="N86" s="250"/>
      <c r="O86" s="250"/>
      <c r="P86" s="251">
        <f>SUM(P87:P95)</f>
        <v>0</v>
      </c>
      <c r="Q86" s="250"/>
      <c r="R86" s="251">
        <f>SUM(R87:R95)</f>
        <v>0</v>
      </c>
      <c r="S86" s="250"/>
      <c r="T86" s="252">
        <f>SUM(T87:T95)</f>
        <v>0</v>
      </c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R86" s="253" t="s">
        <v>138</v>
      </c>
      <c r="AT86" s="254" t="s">
        <v>68</v>
      </c>
      <c r="AU86" s="254" t="s">
        <v>69</v>
      </c>
      <c r="AY86" s="253" t="s">
        <v>111</v>
      </c>
      <c r="BK86" s="255">
        <f>SUM(BK87:BK95)</f>
        <v>0</v>
      </c>
    </row>
    <row r="87" s="2" customFormat="1" ht="44.25" customHeight="1">
      <c r="A87" s="38"/>
      <c r="B87" s="39"/>
      <c r="C87" s="182" t="s">
        <v>124</v>
      </c>
      <c r="D87" s="182" t="s">
        <v>105</v>
      </c>
      <c r="E87" s="183" t="s">
        <v>559</v>
      </c>
      <c r="F87" s="184" t="s">
        <v>560</v>
      </c>
      <c r="G87" s="185" t="s">
        <v>561</v>
      </c>
      <c r="H87" s="261"/>
      <c r="I87" s="187"/>
      <c r="J87" s="188">
        <f>ROUND(I87*H87,2)</f>
        <v>0</v>
      </c>
      <c r="K87" s="184" t="s">
        <v>109</v>
      </c>
      <c r="L87" s="44"/>
      <c r="M87" s="189" t="s">
        <v>19</v>
      </c>
      <c r="N87" s="190" t="s">
        <v>40</v>
      </c>
      <c r="O87" s="84"/>
      <c r="P87" s="191">
        <f>O87*H87</f>
        <v>0</v>
      </c>
      <c r="Q87" s="191">
        <v>0</v>
      </c>
      <c r="R87" s="191">
        <f>Q87*H87</f>
        <v>0</v>
      </c>
      <c r="S87" s="191">
        <v>0</v>
      </c>
      <c r="T87" s="192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193" t="s">
        <v>562</v>
      </c>
      <c r="AT87" s="193" t="s">
        <v>105</v>
      </c>
      <c r="AU87" s="193" t="s">
        <v>77</v>
      </c>
      <c r="AY87" s="17" t="s">
        <v>111</v>
      </c>
      <c r="BE87" s="194">
        <f>IF(N87="základní",J87,0)</f>
        <v>0</v>
      </c>
      <c r="BF87" s="194">
        <f>IF(N87="snížená",J87,0)</f>
        <v>0</v>
      </c>
      <c r="BG87" s="194">
        <f>IF(N87="zákl. přenesená",J87,0)</f>
        <v>0</v>
      </c>
      <c r="BH87" s="194">
        <f>IF(N87="sníž. přenesená",J87,0)</f>
        <v>0</v>
      </c>
      <c r="BI87" s="194">
        <f>IF(N87="nulová",J87,0)</f>
        <v>0</v>
      </c>
      <c r="BJ87" s="17" t="s">
        <v>77</v>
      </c>
      <c r="BK87" s="194">
        <f>ROUND(I87*H87,2)</f>
        <v>0</v>
      </c>
      <c r="BL87" s="17" t="s">
        <v>562</v>
      </c>
      <c r="BM87" s="193" t="s">
        <v>563</v>
      </c>
    </row>
    <row r="88" s="2" customFormat="1">
      <c r="A88" s="38"/>
      <c r="B88" s="39"/>
      <c r="C88" s="40"/>
      <c r="D88" s="197" t="s">
        <v>170</v>
      </c>
      <c r="E88" s="40"/>
      <c r="F88" s="228" t="s">
        <v>564</v>
      </c>
      <c r="G88" s="40"/>
      <c r="H88" s="40"/>
      <c r="I88" s="229"/>
      <c r="J88" s="40"/>
      <c r="K88" s="40"/>
      <c r="L88" s="44"/>
      <c r="M88" s="230"/>
      <c r="N88" s="231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170</v>
      </c>
      <c r="AU88" s="17" t="s">
        <v>77</v>
      </c>
    </row>
    <row r="89" s="2" customFormat="1" ht="49.05" customHeight="1">
      <c r="A89" s="38"/>
      <c r="B89" s="39"/>
      <c r="C89" s="182" t="s">
        <v>110</v>
      </c>
      <c r="D89" s="182" t="s">
        <v>105</v>
      </c>
      <c r="E89" s="183" t="s">
        <v>565</v>
      </c>
      <c r="F89" s="184" t="s">
        <v>566</v>
      </c>
      <c r="G89" s="185" t="s">
        <v>561</v>
      </c>
      <c r="H89" s="261"/>
      <c r="I89" s="187"/>
      <c r="J89" s="188">
        <f>ROUND(I89*H89,2)</f>
        <v>0</v>
      </c>
      <c r="K89" s="184" t="s">
        <v>109</v>
      </c>
      <c r="L89" s="44"/>
      <c r="M89" s="189" t="s">
        <v>19</v>
      </c>
      <c r="N89" s="190" t="s">
        <v>40</v>
      </c>
      <c r="O89" s="84"/>
      <c r="P89" s="191">
        <f>O89*H89</f>
        <v>0</v>
      </c>
      <c r="Q89" s="191">
        <v>0</v>
      </c>
      <c r="R89" s="191">
        <f>Q89*H89</f>
        <v>0</v>
      </c>
      <c r="S89" s="191">
        <v>0</v>
      </c>
      <c r="T89" s="192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193" t="s">
        <v>110</v>
      </c>
      <c r="AT89" s="193" t="s">
        <v>105</v>
      </c>
      <c r="AU89" s="193" t="s">
        <v>77</v>
      </c>
      <c r="AY89" s="17" t="s">
        <v>111</v>
      </c>
      <c r="BE89" s="194">
        <f>IF(N89="základní",J89,0)</f>
        <v>0</v>
      </c>
      <c r="BF89" s="194">
        <f>IF(N89="snížená",J89,0)</f>
        <v>0</v>
      </c>
      <c r="BG89" s="194">
        <f>IF(N89="zákl. přenesená",J89,0)</f>
        <v>0</v>
      </c>
      <c r="BH89" s="194">
        <f>IF(N89="sníž. přenesená",J89,0)</f>
        <v>0</v>
      </c>
      <c r="BI89" s="194">
        <f>IF(N89="nulová",J89,0)</f>
        <v>0</v>
      </c>
      <c r="BJ89" s="17" t="s">
        <v>77</v>
      </c>
      <c r="BK89" s="194">
        <f>ROUND(I89*H89,2)</f>
        <v>0</v>
      </c>
      <c r="BL89" s="17" t="s">
        <v>110</v>
      </c>
      <c r="BM89" s="193" t="s">
        <v>567</v>
      </c>
    </row>
    <row r="90" s="2" customFormat="1">
      <c r="A90" s="38"/>
      <c r="B90" s="39"/>
      <c r="C90" s="40"/>
      <c r="D90" s="197" t="s">
        <v>170</v>
      </c>
      <c r="E90" s="40"/>
      <c r="F90" s="228" t="s">
        <v>564</v>
      </c>
      <c r="G90" s="40"/>
      <c r="H90" s="40"/>
      <c r="I90" s="229"/>
      <c r="J90" s="40"/>
      <c r="K90" s="40"/>
      <c r="L90" s="44"/>
      <c r="M90" s="230"/>
      <c r="N90" s="231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170</v>
      </c>
      <c r="AU90" s="17" t="s">
        <v>77</v>
      </c>
    </row>
    <row r="91" s="2" customFormat="1" ht="37.8" customHeight="1">
      <c r="A91" s="38"/>
      <c r="B91" s="39"/>
      <c r="C91" s="182" t="s">
        <v>138</v>
      </c>
      <c r="D91" s="182" t="s">
        <v>105</v>
      </c>
      <c r="E91" s="183" t="s">
        <v>568</v>
      </c>
      <c r="F91" s="184" t="s">
        <v>569</v>
      </c>
      <c r="G91" s="185" t="s">
        <v>561</v>
      </c>
      <c r="H91" s="261"/>
      <c r="I91" s="187"/>
      <c r="J91" s="188">
        <f>ROUND(I91*H91,2)</f>
        <v>0</v>
      </c>
      <c r="K91" s="184" t="s">
        <v>109</v>
      </c>
      <c r="L91" s="44"/>
      <c r="M91" s="189" t="s">
        <v>19</v>
      </c>
      <c r="N91" s="190" t="s">
        <v>40</v>
      </c>
      <c r="O91" s="84"/>
      <c r="P91" s="191">
        <f>O91*H91</f>
        <v>0</v>
      </c>
      <c r="Q91" s="191">
        <v>0</v>
      </c>
      <c r="R91" s="191">
        <f>Q91*H91</f>
        <v>0</v>
      </c>
      <c r="S91" s="191">
        <v>0</v>
      </c>
      <c r="T91" s="192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193" t="s">
        <v>562</v>
      </c>
      <c r="AT91" s="193" t="s">
        <v>105</v>
      </c>
      <c r="AU91" s="193" t="s">
        <v>77</v>
      </c>
      <c r="AY91" s="17" t="s">
        <v>111</v>
      </c>
      <c r="BE91" s="194">
        <f>IF(N91="základní",J91,0)</f>
        <v>0</v>
      </c>
      <c r="BF91" s="194">
        <f>IF(N91="snížená",J91,0)</f>
        <v>0</v>
      </c>
      <c r="BG91" s="194">
        <f>IF(N91="zákl. přenesená",J91,0)</f>
        <v>0</v>
      </c>
      <c r="BH91" s="194">
        <f>IF(N91="sníž. přenesená",J91,0)</f>
        <v>0</v>
      </c>
      <c r="BI91" s="194">
        <f>IF(N91="nulová",J91,0)</f>
        <v>0</v>
      </c>
      <c r="BJ91" s="17" t="s">
        <v>77</v>
      </c>
      <c r="BK91" s="194">
        <f>ROUND(I91*H91,2)</f>
        <v>0</v>
      </c>
      <c r="BL91" s="17" t="s">
        <v>562</v>
      </c>
      <c r="BM91" s="193" t="s">
        <v>570</v>
      </c>
    </row>
    <row r="92" s="2" customFormat="1" ht="16.5" customHeight="1">
      <c r="A92" s="38"/>
      <c r="B92" s="39"/>
      <c r="C92" s="182" t="s">
        <v>143</v>
      </c>
      <c r="D92" s="182" t="s">
        <v>105</v>
      </c>
      <c r="E92" s="183" t="s">
        <v>571</v>
      </c>
      <c r="F92" s="184" t="s">
        <v>572</v>
      </c>
      <c r="G92" s="185" t="s">
        <v>573</v>
      </c>
      <c r="H92" s="186">
        <v>1</v>
      </c>
      <c r="I92" s="187"/>
      <c r="J92" s="188">
        <f>ROUND(I92*H92,2)</f>
        <v>0</v>
      </c>
      <c r="K92" s="184" t="s">
        <v>109</v>
      </c>
      <c r="L92" s="44"/>
      <c r="M92" s="189" t="s">
        <v>19</v>
      </c>
      <c r="N92" s="190" t="s">
        <v>40</v>
      </c>
      <c r="O92" s="84"/>
      <c r="P92" s="191">
        <f>O92*H92</f>
        <v>0</v>
      </c>
      <c r="Q92" s="191">
        <v>0</v>
      </c>
      <c r="R92" s="191">
        <f>Q92*H92</f>
        <v>0</v>
      </c>
      <c r="S92" s="191">
        <v>0</v>
      </c>
      <c r="T92" s="192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193" t="s">
        <v>562</v>
      </c>
      <c r="AT92" s="193" t="s">
        <v>105</v>
      </c>
      <c r="AU92" s="193" t="s">
        <v>77</v>
      </c>
      <c r="AY92" s="17" t="s">
        <v>111</v>
      </c>
      <c r="BE92" s="194">
        <f>IF(N92="základní",J92,0)</f>
        <v>0</v>
      </c>
      <c r="BF92" s="194">
        <f>IF(N92="snížená",J92,0)</f>
        <v>0</v>
      </c>
      <c r="BG92" s="194">
        <f>IF(N92="zákl. přenesená",J92,0)</f>
        <v>0</v>
      </c>
      <c r="BH92" s="194">
        <f>IF(N92="sníž. přenesená",J92,0)</f>
        <v>0</v>
      </c>
      <c r="BI92" s="194">
        <f>IF(N92="nulová",J92,0)</f>
        <v>0</v>
      </c>
      <c r="BJ92" s="17" t="s">
        <v>77</v>
      </c>
      <c r="BK92" s="194">
        <f>ROUND(I92*H92,2)</f>
        <v>0</v>
      </c>
      <c r="BL92" s="17" t="s">
        <v>562</v>
      </c>
      <c r="BM92" s="193" t="s">
        <v>574</v>
      </c>
    </row>
    <row r="93" s="2" customFormat="1" ht="24.15" customHeight="1">
      <c r="A93" s="38"/>
      <c r="B93" s="39"/>
      <c r="C93" s="182" t="s">
        <v>147</v>
      </c>
      <c r="D93" s="182" t="s">
        <v>105</v>
      </c>
      <c r="E93" s="183" t="s">
        <v>575</v>
      </c>
      <c r="F93" s="184" t="s">
        <v>576</v>
      </c>
      <c r="G93" s="185" t="s">
        <v>561</v>
      </c>
      <c r="H93" s="261"/>
      <c r="I93" s="187"/>
      <c r="J93" s="188">
        <f>ROUND(I93*H93,2)</f>
        <v>0</v>
      </c>
      <c r="K93" s="184" t="s">
        <v>109</v>
      </c>
      <c r="L93" s="44"/>
      <c r="M93" s="189" t="s">
        <v>19</v>
      </c>
      <c r="N93" s="190" t="s">
        <v>40</v>
      </c>
      <c r="O93" s="84"/>
      <c r="P93" s="191">
        <f>O93*H93</f>
        <v>0</v>
      </c>
      <c r="Q93" s="191">
        <v>0</v>
      </c>
      <c r="R93" s="191">
        <f>Q93*H93</f>
        <v>0</v>
      </c>
      <c r="S93" s="191">
        <v>0</v>
      </c>
      <c r="T93" s="192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193" t="s">
        <v>562</v>
      </c>
      <c r="AT93" s="193" t="s">
        <v>105</v>
      </c>
      <c r="AU93" s="193" t="s">
        <v>77</v>
      </c>
      <c r="AY93" s="17" t="s">
        <v>111</v>
      </c>
      <c r="BE93" s="194">
        <f>IF(N93="základní",J93,0)</f>
        <v>0</v>
      </c>
      <c r="BF93" s="194">
        <f>IF(N93="snížená",J93,0)</f>
        <v>0</v>
      </c>
      <c r="BG93" s="194">
        <f>IF(N93="zákl. přenesená",J93,0)</f>
        <v>0</v>
      </c>
      <c r="BH93" s="194">
        <f>IF(N93="sníž. přenesená",J93,0)</f>
        <v>0</v>
      </c>
      <c r="BI93" s="194">
        <f>IF(N93="nulová",J93,0)</f>
        <v>0</v>
      </c>
      <c r="BJ93" s="17" t="s">
        <v>77</v>
      </c>
      <c r="BK93" s="194">
        <f>ROUND(I93*H93,2)</f>
        <v>0</v>
      </c>
      <c r="BL93" s="17" t="s">
        <v>562</v>
      </c>
      <c r="BM93" s="193" t="s">
        <v>577</v>
      </c>
    </row>
    <row r="94" s="2" customFormat="1" ht="16.5" customHeight="1">
      <c r="A94" s="38"/>
      <c r="B94" s="39"/>
      <c r="C94" s="182" t="s">
        <v>165</v>
      </c>
      <c r="D94" s="182" t="s">
        <v>105</v>
      </c>
      <c r="E94" s="183" t="s">
        <v>578</v>
      </c>
      <c r="F94" s="184" t="s">
        <v>579</v>
      </c>
      <c r="G94" s="185" t="s">
        <v>561</v>
      </c>
      <c r="H94" s="261"/>
      <c r="I94" s="187"/>
      <c r="J94" s="188">
        <f>ROUND(I94*H94,2)</f>
        <v>0</v>
      </c>
      <c r="K94" s="184" t="s">
        <v>109</v>
      </c>
      <c r="L94" s="44"/>
      <c r="M94" s="189" t="s">
        <v>19</v>
      </c>
      <c r="N94" s="190" t="s">
        <v>40</v>
      </c>
      <c r="O94" s="84"/>
      <c r="P94" s="191">
        <f>O94*H94</f>
        <v>0</v>
      </c>
      <c r="Q94" s="191">
        <v>0</v>
      </c>
      <c r="R94" s="191">
        <f>Q94*H94</f>
        <v>0</v>
      </c>
      <c r="S94" s="191">
        <v>0</v>
      </c>
      <c r="T94" s="192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193" t="s">
        <v>562</v>
      </c>
      <c r="AT94" s="193" t="s">
        <v>105</v>
      </c>
      <c r="AU94" s="193" t="s">
        <v>77</v>
      </c>
      <c r="AY94" s="17" t="s">
        <v>111</v>
      </c>
      <c r="BE94" s="194">
        <f>IF(N94="základní",J94,0)</f>
        <v>0</v>
      </c>
      <c r="BF94" s="194">
        <f>IF(N94="snížená",J94,0)</f>
        <v>0</v>
      </c>
      <c r="BG94" s="194">
        <f>IF(N94="zákl. přenesená",J94,0)</f>
        <v>0</v>
      </c>
      <c r="BH94" s="194">
        <f>IF(N94="sníž. přenesená",J94,0)</f>
        <v>0</v>
      </c>
      <c r="BI94" s="194">
        <f>IF(N94="nulová",J94,0)</f>
        <v>0</v>
      </c>
      <c r="BJ94" s="17" t="s">
        <v>77</v>
      </c>
      <c r="BK94" s="194">
        <f>ROUND(I94*H94,2)</f>
        <v>0</v>
      </c>
      <c r="BL94" s="17" t="s">
        <v>562</v>
      </c>
      <c r="BM94" s="193" t="s">
        <v>580</v>
      </c>
    </row>
    <row r="95" s="2" customFormat="1">
      <c r="A95" s="38"/>
      <c r="B95" s="39"/>
      <c r="C95" s="40"/>
      <c r="D95" s="197" t="s">
        <v>170</v>
      </c>
      <c r="E95" s="40"/>
      <c r="F95" s="228" t="s">
        <v>564</v>
      </c>
      <c r="G95" s="40"/>
      <c r="H95" s="40"/>
      <c r="I95" s="229"/>
      <c r="J95" s="40"/>
      <c r="K95" s="40"/>
      <c r="L95" s="44"/>
      <c r="M95" s="262"/>
      <c r="N95" s="263"/>
      <c r="O95" s="258"/>
      <c r="P95" s="258"/>
      <c r="Q95" s="258"/>
      <c r="R95" s="258"/>
      <c r="S95" s="258"/>
      <c r="T95" s="264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170</v>
      </c>
      <c r="AU95" s="17" t="s">
        <v>77</v>
      </c>
    </row>
    <row r="96" s="2" customFormat="1" ht="6.96" customHeight="1">
      <c r="A96" s="38"/>
      <c r="B96" s="59"/>
      <c r="C96" s="60"/>
      <c r="D96" s="60"/>
      <c r="E96" s="60"/>
      <c r="F96" s="60"/>
      <c r="G96" s="60"/>
      <c r="H96" s="60"/>
      <c r="I96" s="60"/>
      <c r="J96" s="60"/>
      <c r="K96" s="60"/>
      <c r="L96" s="44"/>
      <c r="M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</sheetData>
  <sheetProtection sheet="1" autoFilter="0" formatColumns="0" formatRows="0" objects="1" scenarios="1" spinCount="100000" saltValue="u7bjTmzxaWEus1k6527BSMMqUd9kC3LJ2Qrk2hlgzJc9Sla+te0s9JUaApf3xcA1Yb1T5qSz08/rY4PvsTXPsw==" hashValue="IkzLB1iePQkcZJfmMh4MFmBMQhfy6Wjk16WTXDXZMziI5OFvj+1L7h4I40PLBNKtfVwVpDiMgbKZg+PN2W1F4Q==" algorithmName="SHA-512" password="CC35"/>
  <autoFilter ref="C80:K9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5" customWidth="1"/>
    <col min="2" max="2" width="1.667969" style="265" customWidth="1"/>
    <col min="3" max="4" width="5" style="265" customWidth="1"/>
    <col min="5" max="5" width="11.66016" style="265" customWidth="1"/>
    <col min="6" max="6" width="9.160156" style="265" customWidth="1"/>
    <col min="7" max="7" width="5" style="265" customWidth="1"/>
    <col min="8" max="8" width="77.83203" style="265" customWidth="1"/>
    <col min="9" max="10" width="20" style="265" customWidth="1"/>
    <col min="11" max="11" width="1.667969" style="265" customWidth="1"/>
  </cols>
  <sheetData>
    <row r="1" s="1" customFormat="1" ht="37.5" customHeight="1"/>
    <row r="2" s="1" customFormat="1" ht="7.5" customHeight="1">
      <c r="B2" s="266"/>
      <c r="C2" s="267"/>
      <c r="D2" s="267"/>
      <c r="E2" s="267"/>
      <c r="F2" s="267"/>
      <c r="G2" s="267"/>
      <c r="H2" s="267"/>
      <c r="I2" s="267"/>
      <c r="J2" s="267"/>
      <c r="K2" s="268"/>
    </row>
    <row r="3" s="15" customFormat="1" ht="45" customHeight="1">
      <c r="B3" s="269"/>
      <c r="C3" s="270" t="s">
        <v>581</v>
      </c>
      <c r="D3" s="270"/>
      <c r="E3" s="270"/>
      <c r="F3" s="270"/>
      <c r="G3" s="270"/>
      <c r="H3" s="270"/>
      <c r="I3" s="270"/>
      <c r="J3" s="270"/>
      <c r="K3" s="271"/>
    </row>
    <row r="4" s="1" customFormat="1" ht="25.5" customHeight="1">
      <c r="B4" s="272"/>
      <c r="C4" s="273" t="s">
        <v>582</v>
      </c>
      <c r="D4" s="273"/>
      <c r="E4" s="273"/>
      <c r="F4" s="273"/>
      <c r="G4" s="273"/>
      <c r="H4" s="273"/>
      <c r="I4" s="273"/>
      <c r="J4" s="273"/>
      <c r="K4" s="274"/>
    </row>
    <row r="5" s="1" customFormat="1" ht="5.25" customHeight="1">
      <c r="B5" s="272"/>
      <c r="C5" s="275"/>
      <c r="D5" s="275"/>
      <c r="E5" s="275"/>
      <c r="F5" s="275"/>
      <c r="G5" s="275"/>
      <c r="H5" s="275"/>
      <c r="I5" s="275"/>
      <c r="J5" s="275"/>
      <c r="K5" s="274"/>
    </row>
    <row r="6" s="1" customFormat="1" ht="15" customHeight="1">
      <c r="B6" s="272"/>
      <c r="C6" s="276" t="s">
        <v>583</v>
      </c>
      <c r="D6" s="276"/>
      <c r="E6" s="276"/>
      <c r="F6" s="276"/>
      <c r="G6" s="276"/>
      <c r="H6" s="276"/>
      <c r="I6" s="276"/>
      <c r="J6" s="276"/>
      <c r="K6" s="274"/>
    </row>
    <row r="7" s="1" customFormat="1" ht="15" customHeight="1">
      <c r="B7" s="277"/>
      <c r="C7" s="276" t="s">
        <v>584</v>
      </c>
      <c r="D7" s="276"/>
      <c r="E7" s="276"/>
      <c r="F7" s="276"/>
      <c r="G7" s="276"/>
      <c r="H7" s="276"/>
      <c r="I7" s="276"/>
      <c r="J7" s="276"/>
      <c r="K7" s="274"/>
    </row>
    <row r="8" s="1" customFormat="1" ht="12.75" customHeight="1">
      <c r="B8" s="277"/>
      <c r="C8" s="276"/>
      <c r="D8" s="276"/>
      <c r="E8" s="276"/>
      <c r="F8" s="276"/>
      <c r="G8" s="276"/>
      <c r="H8" s="276"/>
      <c r="I8" s="276"/>
      <c r="J8" s="276"/>
      <c r="K8" s="274"/>
    </row>
    <row r="9" s="1" customFormat="1" ht="15" customHeight="1">
      <c r="B9" s="277"/>
      <c r="C9" s="276" t="s">
        <v>585</v>
      </c>
      <c r="D9" s="276"/>
      <c r="E9" s="276"/>
      <c r="F9" s="276"/>
      <c r="G9" s="276"/>
      <c r="H9" s="276"/>
      <c r="I9" s="276"/>
      <c r="J9" s="276"/>
      <c r="K9" s="274"/>
    </row>
    <row r="10" s="1" customFormat="1" ht="15" customHeight="1">
      <c r="B10" s="277"/>
      <c r="C10" s="276"/>
      <c r="D10" s="276" t="s">
        <v>586</v>
      </c>
      <c r="E10" s="276"/>
      <c r="F10" s="276"/>
      <c r="G10" s="276"/>
      <c r="H10" s="276"/>
      <c r="I10" s="276"/>
      <c r="J10" s="276"/>
      <c r="K10" s="274"/>
    </row>
    <row r="11" s="1" customFormat="1" ht="15" customHeight="1">
      <c r="B11" s="277"/>
      <c r="C11" s="278"/>
      <c r="D11" s="276" t="s">
        <v>587</v>
      </c>
      <c r="E11" s="276"/>
      <c r="F11" s="276"/>
      <c r="G11" s="276"/>
      <c r="H11" s="276"/>
      <c r="I11" s="276"/>
      <c r="J11" s="276"/>
      <c r="K11" s="274"/>
    </row>
    <row r="12" s="1" customFormat="1" ht="15" customHeight="1">
      <c r="B12" s="277"/>
      <c r="C12" s="278"/>
      <c r="D12" s="276"/>
      <c r="E12" s="276"/>
      <c r="F12" s="276"/>
      <c r="G12" s="276"/>
      <c r="H12" s="276"/>
      <c r="I12" s="276"/>
      <c r="J12" s="276"/>
      <c r="K12" s="274"/>
    </row>
    <row r="13" s="1" customFormat="1" ht="15" customHeight="1">
      <c r="B13" s="277"/>
      <c r="C13" s="278"/>
      <c r="D13" s="279" t="s">
        <v>588</v>
      </c>
      <c r="E13" s="276"/>
      <c r="F13" s="276"/>
      <c r="G13" s="276"/>
      <c r="H13" s="276"/>
      <c r="I13" s="276"/>
      <c r="J13" s="276"/>
      <c r="K13" s="274"/>
    </row>
    <row r="14" s="1" customFormat="1" ht="12.75" customHeight="1">
      <c r="B14" s="277"/>
      <c r="C14" s="278"/>
      <c r="D14" s="278"/>
      <c r="E14" s="278"/>
      <c r="F14" s="278"/>
      <c r="G14" s="278"/>
      <c r="H14" s="278"/>
      <c r="I14" s="278"/>
      <c r="J14" s="278"/>
      <c r="K14" s="274"/>
    </row>
    <row r="15" s="1" customFormat="1" ht="15" customHeight="1">
      <c r="B15" s="277"/>
      <c r="C15" s="278"/>
      <c r="D15" s="276" t="s">
        <v>589</v>
      </c>
      <c r="E15" s="276"/>
      <c r="F15" s="276"/>
      <c r="G15" s="276"/>
      <c r="H15" s="276"/>
      <c r="I15" s="276"/>
      <c r="J15" s="276"/>
      <c r="K15" s="274"/>
    </row>
    <row r="16" s="1" customFormat="1" ht="15" customHeight="1">
      <c r="B16" s="277"/>
      <c r="C16" s="278"/>
      <c r="D16" s="276" t="s">
        <v>590</v>
      </c>
      <c r="E16" s="276"/>
      <c r="F16" s="276"/>
      <c r="G16" s="276"/>
      <c r="H16" s="276"/>
      <c r="I16" s="276"/>
      <c r="J16" s="276"/>
      <c r="K16" s="274"/>
    </row>
    <row r="17" s="1" customFormat="1" ht="15" customHeight="1">
      <c r="B17" s="277"/>
      <c r="C17" s="278"/>
      <c r="D17" s="276" t="s">
        <v>591</v>
      </c>
      <c r="E17" s="276"/>
      <c r="F17" s="276"/>
      <c r="G17" s="276"/>
      <c r="H17" s="276"/>
      <c r="I17" s="276"/>
      <c r="J17" s="276"/>
      <c r="K17" s="274"/>
    </row>
    <row r="18" s="1" customFormat="1" ht="15" customHeight="1">
      <c r="B18" s="277"/>
      <c r="C18" s="278"/>
      <c r="D18" s="278"/>
      <c r="E18" s="280" t="s">
        <v>76</v>
      </c>
      <c r="F18" s="276" t="s">
        <v>592</v>
      </c>
      <c r="G18" s="276"/>
      <c r="H18" s="276"/>
      <c r="I18" s="276"/>
      <c r="J18" s="276"/>
      <c r="K18" s="274"/>
    </row>
    <row r="19" s="1" customFormat="1" ht="15" customHeight="1">
      <c r="B19" s="277"/>
      <c r="C19" s="278"/>
      <c r="D19" s="278"/>
      <c r="E19" s="280" t="s">
        <v>593</v>
      </c>
      <c r="F19" s="276" t="s">
        <v>594</v>
      </c>
      <c r="G19" s="276"/>
      <c r="H19" s="276"/>
      <c r="I19" s="276"/>
      <c r="J19" s="276"/>
      <c r="K19" s="274"/>
    </row>
    <row r="20" s="1" customFormat="1" ht="15" customHeight="1">
      <c r="B20" s="277"/>
      <c r="C20" s="278"/>
      <c r="D20" s="278"/>
      <c r="E20" s="280" t="s">
        <v>595</v>
      </c>
      <c r="F20" s="276" t="s">
        <v>596</v>
      </c>
      <c r="G20" s="276"/>
      <c r="H20" s="276"/>
      <c r="I20" s="276"/>
      <c r="J20" s="276"/>
      <c r="K20" s="274"/>
    </row>
    <row r="21" s="1" customFormat="1" ht="15" customHeight="1">
      <c r="B21" s="277"/>
      <c r="C21" s="278"/>
      <c r="D21" s="278"/>
      <c r="E21" s="280" t="s">
        <v>82</v>
      </c>
      <c r="F21" s="276" t="s">
        <v>597</v>
      </c>
      <c r="G21" s="276"/>
      <c r="H21" s="276"/>
      <c r="I21" s="276"/>
      <c r="J21" s="276"/>
      <c r="K21" s="274"/>
    </row>
    <row r="22" s="1" customFormat="1" ht="15" customHeight="1">
      <c r="B22" s="277"/>
      <c r="C22" s="278"/>
      <c r="D22" s="278"/>
      <c r="E22" s="280" t="s">
        <v>501</v>
      </c>
      <c r="F22" s="276" t="s">
        <v>502</v>
      </c>
      <c r="G22" s="276"/>
      <c r="H22" s="276"/>
      <c r="I22" s="276"/>
      <c r="J22" s="276"/>
      <c r="K22" s="274"/>
    </row>
    <row r="23" s="1" customFormat="1" ht="15" customHeight="1">
      <c r="B23" s="277"/>
      <c r="C23" s="278"/>
      <c r="D23" s="278"/>
      <c r="E23" s="280" t="s">
        <v>598</v>
      </c>
      <c r="F23" s="276" t="s">
        <v>599</v>
      </c>
      <c r="G23" s="276"/>
      <c r="H23" s="276"/>
      <c r="I23" s="276"/>
      <c r="J23" s="276"/>
      <c r="K23" s="274"/>
    </row>
    <row r="24" s="1" customFormat="1" ht="12.75" customHeight="1">
      <c r="B24" s="277"/>
      <c r="C24" s="278"/>
      <c r="D24" s="278"/>
      <c r="E24" s="278"/>
      <c r="F24" s="278"/>
      <c r="G24" s="278"/>
      <c r="H24" s="278"/>
      <c r="I24" s="278"/>
      <c r="J24" s="278"/>
      <c r="K24" s="274"/>
    </row>
    <row r="25" s="1" customFormat="1" ht="15" customHeight="1">
      <c r="B25" s="277"/>
      <c r="C25" s="276" t="s">
        <v>600</v>
      </c>
      <c r="D25" s="276"/>
      <c r="E25" s="276"/>
      <c r="F25" s="276"/>
      <c r="G25" s="276"/>
      <c r="H25" s="276"/>
      <c r="I25" s="276"/>
      <c r="J25" s="276"/>
      <c r="K25" s="274"/>
    </row>
    <row r="26" s="1" customFormat="1" ht="15" customHeight="1">
      <c r="B26" s="277"/>
      <c r="C26" s="276" t="s">
        <v>601</v>
      </c>
      <c r="D26" s="276"/>
      <c r="E26" s="276"/>
      <c r="F26" s="276"/>
      <c r="G26" s="276"/>
      <c r="H26" s="276"/>
      <c r="I26" s="276"/>
      <c r="J26" s="276"/>
      <c r="K26" s="274"/>
    </row>
    <row r="27" s="1" customFormat="1" ht="15" customHeight="1">
      <c r="B27" s="277"/>
      <c r="C27" s="276"/>
      <c r="D27" s="276" t="s">
        <v>602</v>
      </c>
      <c r="E27" s="276"/>
      <c r="F27" s="276"/>
      <c r="G27" s="276"/>
      <c r="H27" s="276"/>
      <c r="I27" s="276"/>
      <c r="J27" s="276"/>
      <c r="K27" s="274"/>
    </row>
    <row r="28" s="1" customFormat="1" ht="15" customHeight="1">
      <c r="B28" s="277"/>
      <c r="C28" s="278"/>
      <c r="D28" s="276" t="s">
        <v>603</v>
      </c>
      <c r="E28" s="276"/>
      <c r="F28" s="276"/>
      <c r="G28" s="276"/>
      <c r="H28" s="276"/>
      <c r="I28" s="276"/>
      <c r="J28" s="276"/>
      <c r="K28" s="274"/>
    </row>
    <row r="29" s="1" customFormat="1" ht="12.75" customHeight="1">
      <c r="B29" s="277"/>
      <c r="C29" s="278"/>
      <c r="D29" s="278"/>
      <c r="E29" s="278"/>
      <c r="F29" s="278"/>
      <c r="G29" s="278"/>
      <c r="H29" s="278"/>
      <c r="I29" s="278"/>
      <c r="J29" s="278"/>
      <c r="K29" s="274"/>
    </row>
    <row r="30" s="1" customFormat="1" ht="15" customHeight="1">
      <c r="B30" s="277"/>
      <c r="C30" s="278"/>
      <c r="D30" s="276" t="s">
        <v>604</v>
      </c>
      <c r="E30" s="276"/>
      <c r="F30" s="276"/>
      <c r="G30" s="276"/>
      <c r="H30" s="276"/>
      <c r="I30" s="276"/>
      <c r="J30" s="276"/>
      <c r="K30" s="274"/>
    </row>
    <row r="31" s="1" customFormat="1" ht="15" customHeight="1">
      <c r="B31" s="277"/>
      <c r="C31" s="278"/>
      <c r="D31" s="276" t="s">
        <v>605</v>
      </c>
      <c r="E31" s="276"/>
      <c r="F31" s="276"/>
      <c r="G31" s="276"/>
      <c r="H31" s="276"/>
      <c r="I31" s="276"/>
      <c r="J31" s="276"/>
      <c r="K31" s="274"/>
    </row>
    <row r="32" s="1" customFormat="1" ht="12.75" customHeight="1">
      <c r="B32" s="277"/>
      <c r="C32" s="278"/>
      <c r="D32" s="278"/>
      <c r="E32" s="278"/>
      <c r="F32" s="278"/>
      <c r="G32" s="278"/>
      <c r="H32" s="278"/>
      <c r="I32" s="278"/>
      <c r="J32" s="278"/>
      <c r="K32" s="274"/>
    </row>
    <row r="33" s="1" customFormat="1" ht="15" customHeight="1">
      <c r="B33" s="277"/>
      <c r="C33" s="278"/>
      <c r="D33" s="276" t="s">
        <v>606</v>
      </c>
      <c r="E33" s="276"/>
      <c r="F33" s="276"/>
      <c r="G33" s="276"/>
      <c r="H33" s="276"/>
      <c r="I33" s="276"/>
      <c r="J33" s="276"/>
      <c r="K33" s="274"/>
    </row>
    <row r="34" s="1" customFormat="1" ht="15" customHeight="1">
      <c r="B34" s="277"/>
      <c r="C34" s="278"/>
      <c r="D34" s="276" t="s">
        <v>607</v>
      </c>
      <c r="E34" s="276"/>
      <c r="F34" s="276"/>
      <c r="G34" s="276"/>
      <c r="H34" s="276"/>
      <c r="I34" s="276"/>
      <c r="J34" s="276"/>
      <c r="K34" s="274"/>
    </row>
    <row r="35" s="1" customFormat="1" ht="15" customHeight="1">
      <c r="B35" s="277"/>
      <c r="C35" s="278"/>
      <c r="D35" s="276" t="s">
        <v>608</v>
      </c>
      <c r="E35" s="276"/>
      <c r="F35" s="276"/>
      <c r="G35" s="276"/>
      <c r="H35" s="276"/>
      <c r="I35" s="276"/>
      <c r="J35" s="276"/>
      <c r="K35" s="274"/>
    </row>
    <row r="36" s="1" customFormat="1" ht="15" customHeight="1">
      <c r="B36" s="277"/>
      <c r="C36" s="278"/>
      <c r="D36" s="276"/>
      <c r="E36" s="279" t="s">
        <v>93</v>
      </c>
      <c r="F36" s="276"/>
      <c r="G36" s="276" t="s">
        <v>609</v>
      </c>
      <c r="H36" s="276"/>
      <c r="I36" s="276"/>
      <c r="J36" s="276"/>
      <c r="K36" s="274"/>
    </row>
    <row r="37" s="1" customFormat="1" ht="30.75" customHeight="1">
      <c r="B37" s="277"/>
      <c r="C37" s="278"/>
      <c r="D37" s="276"/>
      <c r="E37" s="279" t="s">
        <v>610</v>
      </c>
      <c r="F37" s="276"/>
      <c r="G37" s="276" t="s">
        <v>611</v>
      </c>
      <c r="H37" s="276"/>
      <c r="I37" s="276"/>
      <c r="J37" s="276"/>
      <c r="K37" s="274"/>
    </row>
    <row r="38" s="1" customFormat="1" ht="15" customHeight="1">
      <c r="B38" s="277"/>
      <c r="C38" s="278"/>
      <c r="D38" s="276"/>
      <c r="E38" s="279" t="s">
        <v>50</v>
      </c>
      <c r="F38" s="276"/>
      <c r="G38" s="276" t="s">
        <v>612</v>
      </c>
      <c r="H38" s="276"/>
      <c r="I38" s="276"/>
      <c r="J38" s="276"/>
      <c r="K38" s="274"/>
    </row>
    <row r="39" s="1" customFormat="1" ht="15" customHeight="1">
      <c r="B39" s="277"/>
      <c r="C39" s="278"/>
      <c r="D39" s="276"/>
      <c r="E39" s="279" t="s">
        <v>51</v>
      </c>
      <c r="F39" s="276"/>
      <c r="G39" s="276" t="s">
        <v>613</v>
      </c>
      <c r="H39" s="276"/>
      <c r="I39" s="276"/>
      <c r="J39" s="276"/>
      <c r="K39" s="274"/>
    </row>
    <row r="40" s="1" customFormat="1" ht="15" customHeight="1">
      <c r="B40" s="277"/>
      <c r="C40" s="278"/>
      <c r="D40" s="276"/>
      <c r="E40" s="279" t="s">
        <v>94</v>
      </c>
      <c r="F40" s="276"/>
      <c r="G40" s="276" t="s">
        <v>614</v>
      </c>
      <c r="H40" s="276"/>
      <c r="I40" s="276"/>
      <c r="J40" s="276"/>
      <c r="K40" s="274"/>
    </row>
    <row r="41" s="1" customFormat="1" ht="15" customHeight="1">
      <c r="B41" s="277"/>
      <c r="C41" s="278"/>
      <c r="D41" s="276"/>
      <c r="E41" s="279" t="s">
        <v>95</v>
      </c>
      <c r="F41" s="276"/>
      <c r="G41" s="276" t="s">
        <v>615</v>
      </c>
      <c r="H41" s="276"/>
      <c r="I41" s="276"/>
      <c r="J41" s="276"/>
      <c r="K41" s="274"/>
    </row>
    <row r="42" s="1" customFormat="1" ht="15" customHeight="1">
      <c r="B42" s="277"/>
      <c r="C42" s="278"/>
      <c r="D42" s="276"/>
      <c r="E42" s="279" t="s">
        <v>616</v>
      </c>
      <c r="F42" s="276"/>
      <c r="G42" s="276" t="s">
        <v>617</v>
      </c>
      <c r="H42" s="276"/>
      <c r="I42" s="276"/>
      <c r="J42" s="276"/>
      <c r="K42" s="274"/>
    </row>
    <row r="43" s="1" customFormat="1" ht="15" customHeight="1">
      <c r="B43" s="277"/>
      <c r="C43" s="278"/>
      <c r="D43" s="276"/>
      <c r="E43" s="279"/>
      <c r="F43" s="276"/>
      <c r="G43" s="276" t="s">
        <v>618</v>
      </c>
      <c r="H43" s="276"/>
      <c r="I43" s="276"/>
      <c r="J43" s="276"/>
      <c r="K43" s="274"/>
    </row>
    <row r="44" s="1" customFormat="1" ht="15" customHeight="1">
      <c r="B44" s="277"/>
      <c r="C44" s="278"/>
      <c r="D44" s="276"/>
      <c r="E44" s="279" t="s">
        <v>619</v>
      </c>
      <c r="F44" s="276"/>
      <c r="G44" s="276" t="s">
        <v>620</v>
      </c>
      <c r="H44" s="276"/>
      <c r="I44" s="276"/>
      <c r="J44" s="276"/>
      <c r="K44" s="274"/>
    </row>
    <row r="45" s="1" customFormat="1" ht="15" customHeight="1">
      <c r="B45" s="277"/>
      <c r="C45" s="278"/>
      <c r="D45" s="276"/>
      <c r="E45" s="279" t="s">
        <v>97</v>
      </c>
      <c r="F45" s="276"/>
      <c r="G45" s="276" t="s">
        <v>621</v>
      </c>
      <c r="H45" s="276"/>
      <c r="I45" s="276"/>
      <c r="J45" s="276"/>
      <c r="K45" s="274"/>
    </row>
    <row r="46" s="1" customFormat="1" ht="12.75" customHeight="1">
      <c r="B46" s="277"/>
      <c r="C46" s="278"/>
      <c r="D46" s="276"/>
      <c r="E46" s="276"/>
      <c r="F46" s="276"/>
      <c r="G46" s="276"/>
      <c r="H46" s="276"/>
      <c r="I46" s="276"/>
      <c r="J46" s="276"/>
      <c r="K46" s="274"/>
    </row>
    <row r="47" s="1" customFormat="1" ht="15" customHeight="1">
      <c r="B47" s="277"/>
      <c r="C47" s="278"/>
      <c r="D47" s="276" t="s">
        <v>622</v>
      </c>
      <c r="E47" s="276"/>
      <c r="F47" s="276"/>
      <c r="G47" s="276"/>
      <c r="H47" s="276"/>
      <c r="I47" s="276"/>
      <c r="J47" s="276"/>
      <c r="K47" s="274"/>
    </row>
    <row r="48" s="1" customFormat="1" ht="15" customHeight="1">
      <c r="B48" s="277"/>
      <c r="C48" s="278"/>
      <c r="D48" s="278"/>
      <c r="E48" s="276" t="s">
        <v>623</v>
      </c>
      <c r="F48" s="276"/>
      <c r="G48" s="276"/>
      <c r="H48" s="276"/>
      <c r="I48" s="276"/>
      <c r="J48" s="276"/>
      <c r="K48" s="274"/>
    </row>
    <row r="49" s="1" customFormat="1" ht="15" customHeight="1">
      <c r="B49" s="277"/>
      <c r="C49" s="278"/>
      <c r="D49" s="278"/>
      <c r="E49" s="276" t="s">
        <v>624</v>
      </c>
      <c r="F49" s="276"/>
      <c r="G49" s="276"/>
      <c r="H49" s="276"/>
      <c r="I49" s="276"/>
      <c r="J49" s="276"/>
      <c r="K49" s="274"/>
    </row>
    <row r="50" s="1" customFormat="1" ht="15" customHeight="1">
      <c r="B50" s="277"/>
      <c r="C50" s="278"/>
      <c r="D50" s="278"/>
      <c r="E50" s="276" t="s">
        <v>625</v>
      </c>
      <c r="F50" s="276"/>
      <c r="G50" s="276"/>
      <c r="H50" s="276"/>
      <c r="I50" s="276"/>
      <c r="J50" s="276"/>
      <c r="K50" s="274"/>
    </row>
    <row r="51" s="1" customFormat="1" ht="15" customHeight="1">
      <c r="B51" s="277"/>
      <c r="C51" s="278"/>
      <c r="D51" s="276" t="s">
        <v>626</v>
      </c>
      <c r="E51" s="276"/>
      <c r="F51" s="276"/>
      <c r="G51" s="276"/>
      <c r="H51" s="276"/>
      <c r="I51" s="276"/>
      <c r="J51" s="276"/>
      <c r="K51" s="274"/>
    </row>
    <row r="52" s="1" customFormat="1" ht="25.5" customHeight="1">
      <c r="B52" s="272"/>
      <c r="C52" s="273" t="s">
        <v>627</v>
      </c>
      <c r="D52" s="273"/>
      <c r="E52" s="273"/>
      <c r="F52" s="273"/>
      <c r="G52" s="273"/>
      <c r="H52" s="273"/>
      <c r="I52" s="273"/>
      <c r="J52" s="273"/>
      <c r="K52" s="274"/>
    </row>
    <row r="53" s="1" customFormat="1" ht="5.25" customHeight="1">
      <c r="B53" s="272"/>
      <c r="C53" s="275"/>
      <c r="D53" s="275"/>
      <c r="E53" s="275"/>
      <c r="F53" s="275"/>
      <c r="G53" s="275"/>
      <c r="H53" s="275"/>
      <c r="I53" s="275"/>
      <c r="J53" s="275"/>
      <c r="K53" s="274"/>
    </row>
    <row r="54" s="1" customFormat="1" ht="15" customHeight="1">
      <c r="B54" s="272"/>
      <c r="C54" s="276" t="s">
        <v>628</v>
      </c>
      <c r="D54" s="276"/>
      <c r="E54" s="276"/>
      <c r="F54" s="276"/>
      <c r="G54" s="276"/>
      <c r="H54" s="276"/>
      <c r="I54" s="276"/>
      <c r="J54" s="276"/>
      <c r="K54" s="274"/>
    </row>
    <row r="55" s="1" customFormat="1" ht="15" customHeight="1">
      <c r="B55" s="272"/>
      <c r="C55" s="276" t="s">
        <v>629</v>
      </c>
      <c r="D55" s="276"/>
      <c r="E55" s="276"/>
      <c r="F55" s="276"/>
      <c r="G55" s="276"/>
      <c r="H55" s="276"/>
      <c r="I55" s="276"/>
      <c r="J55" s="276"/>
      <c r="K55" s="274"/>
    </row>
    <row r="56" s="1" customFormat="1" ht="12.75" customHeight="1">
      <c r="B56" s="272"/>
      <c r="C56" s="276"/>
      <c r="D56" s="276"/>
      <c r="E56" s="276"/>
      <c r="F56" s="276"/>
      <c r="G56" s="276"/>
      <c r="H56" s="276"/>
      <c r="I56" s="276"/>
      <c r="J56" s="276"/>
      <c r="K56" s="274"/>
    </row>
    <row r="57" s="1" customFormat="1" ht="15" customHeight="1">
      <c r="B57" s="272"/>
      <c r="C57" s="276" t="s">
        <v>630</v>
      </c>
      <c r="D57" s="276"/>
      <c r="E57" s="276"/>
      <c r="F57" s="276"/>
      <c r="G57" s="276"/>
      <c r="H57" s="276"/>
      <c r="I57" s="276"/>
      <c r="J57" s="276"/>
      <c r="K57" s="274"/>
    </row>
    <row r="58" s="1" customFormat="1" ht="15" customHeight="1">
      <c r="B58" s="272"/>
      <c r="C58" s="278"/>
      <c r="D58" s="276" t="s">
        <v>631</v>
      </c>
      <c r="E58" s="276"/>
      <c r="F58" s="276"/>
      <c r="G58" s="276"/>
      <c r="H58" s="276"/>
      <c r="I58" s="276"/>
      <c r="J58" s="276"/>
      <c r="K58" s="274"/>
    </row>
    <row r="59" s="1" customFormat="1" ht="15" customHeight="1">
      <c r="B59" s="272"/>
      <c r="C59" s="278"/>
      <c r="D59" s="276" t="s">
        <v>632</v>
      </c>
      <c r="E59" s="276"/>
      <c r="F59" s="276"/>
      <c r="G59" s="276"/>
      <c r="H59" s="276"/>
      <c r="I59" s="276"/>
      <c r="J59" s="276"/>
      <c r="K59" s="274"/>
    </row>
    <row r="60" s="1" customFormat="1" ht="15" customHeight="1">
      <c r="B60" s="272"/>
      <c r="C60" s="278"/>
      <c r="D60" s="276" t="s">
        <v>633</v>
      </c>
      <c r="E60" s="276"/>
      <c r="F60" s="276"/>
      <c r="G60" s="276"/>
      <c r="H60" s="276"/>
      <c r="I60" s="276"/>
      <c r="J60" s="276"/>
      <c r="K60" s="274"/>
    </row>
    <row r="61" s="1" customFormat="1" ht="15" customHeight="1">
      <c r="B61" s="272"/>
      <c r="C61" s="278"/>
      <c r="D61" s="276" t="s">
        <v>634</v>
      </c>
      <c r="E61" s="276"/>
      <c r="F61" s="276"/>
      <c r="G61" s="276"/>
      <c r="H61" s="276"/>
      <c r="I61" s="276"/>
      <c r="J61" s="276"/>
      <c r="K61" s="274"/>
    </row>
    <row r="62" s="1" customFormat="1" ht="15" customHeight="1">
      <c r="B62" s="272"/>
      <c r="C62" s="278"/>
      <c r="D62" s="281" t="s">
        <v>635</v>
      </c>
      <c r="E62" s="281"/>
      <c r="F62" s="281"/>
      <c r="G62" s="281"/>
      <c r="H62" s="281"/>
      <c r="I62" s="281"/>
      <c r="J62" s="281"/>
      <c r="K62" s="274"/>
    </row>
    <row r="63" s="1" customFormat="1" ht="15" customHeight="1">
      <c r="B63" s="272"/>
      <c r="C63" s="278"/>
      <c r="D63" s="276" t="s">
        <v>636</v>
      </c>
      <c r="E63" s="276"/>
      <c r="F63" s="276"/>
      <c r="G63" s="276"/>
      <c r="H63" s="276"/>
      <c r="I63" s="276"/>
      <c r="J63" s="276"/>
      <c r="K63" s="274"/>
    </row>
    <row r="64" s="1" customFormat="1" ht="12.75" customHeight="1">
      <c r="B64" s="272"/>
      <c r="C64" s="278"/>
      <c r="D64" s="278"/>
      <c r="E64" s="282"/>
      <c r="F64" s="278"/>
      <c r="G64" s="278"/>
      <c r="H64" s="278"/>
      <c r="I64" s="278"/>
      <c r="J64" s="278"/>
      <c r="K64" s="274"/>
    </row>
    <row r="65" s="1" customFormat="1" ht="15" customHeight="1">
      <c r="B65" s="272"/>
      <c r="C65" s="278"/>
      <c r="D65" s="276" t="s">
        <v>637</v>
      </c>
      <c r="E65" s="276"/>
      <c r="F65" s="276"/>
      <c r="G65" s="276"/>
      <c r="H65" s="276"/>
      <c r="I65" s="276"/>
      <c r="J65" s="276"/>
      <c r="K65" s="274"/>
    </row>
    <row r="66" s="1" customFormat="1" ht="15" customHeight="1">
      <c r="B66" s="272"/>
      <c r="C66" s="278"/>
      <c r="D66" s="281" t="s">
        <v>638</v>
      </c>
      <c r="E66" s="281"/>
      <c r="F66" s="281"/>
      <c r="G66" s="281"/>
      <c r="H66" s="281"/>
      <c r="I66" s="281"/>
      <c r="J66" s="281"/>
      <c r="K66" s="274"/>
    </row>
    <row r="67" s="1" customFormat="1" ht="15" customHeight="1">
      <c r="B67" s="272"/>
      <c r="C67" s="278"/>
      <c r="D67" s="276" t="s">
        <v>639</v>
      </c>
      <c r="E67" s="276"/>
      <c r="F67" s="276"/>
      <c r="G67" s="276"/>
      <c r="H67" s="276"/>
      <c r="I67" s="276"/>
      <c r="J67" s="276"/>
      <c r="K67" s="274"/>
    </row>
    <row r="68" s="1" customFormat="1" ht="15" customHeight="1">
      <c r="B68" s="272"/>
      <c r="C68" s="278"/>
      <c r="D68" s="276" t="s">
        <v>640</v>
      </c>
      <c r="E68" s="276"/>
      <c r="F68" s="276"/>
      <c r="G68" s="276"/>
      <c r="H68" s="276"/>
      <c r="I68" s="276"/>
      <c r="J68" s="276"/>
      <c r="K68" s="274"/>
    </row>
    <row r="69" s="1" customFormat="1" ht="15" customHeight="1">
      <c r="B69" s="272"/>
      <c r="C69" s="278"/>
      <c r="D69" s="276" t="s">
        <v>641</v>
      </c>
      <c r="E69" s="276"/>
      <c r="F69" s="276"/>
      <c r="G69" s="276"/>
      <c r="H69" s="276"/>
      <c r="I69" s="276"/>
      <c r="J69" s="276"/>
      <c r="K69" s="274"/>
    </row>
    <row r="70" s="1" customFormat="1" ht="15" customHeight="1">
      <c r="B70" s="272"/>
      <c r="C70" s="278"/>
      <c r="D70" s="276" t="s">
        <v>642</v>
      </c>
      <c r="E70" s="276"/>
      <c r="F70" s="276"/>
      <c r="G70" s="276"/>
      <c r="H70" s="276"/>
      <c r="I70" s="276"/>
      <c r="J70" s="276"/>
      <c r="K70" s="274"/>
    </row>
    <row r="71" s="1" customFormat="1" ht="12.75" customHeight="1">
      <c r="B71" s="283"/>
      <c r="C71" s="284"/>
      <c r="D71" s="284"/>
      <c r="E71" s="284"/>
      <c r="F71" s="284"/>
      <c r="G71" s="284"/>
      <c r="H71" s="284"/>
      <c r="I71" s="284"/>
      <c r="J71" s="284"/>
      <c r="K71" s="285"/>
    </row>
    <row r="72" s="1" customFormat="1" ht="18.75" customHeight="1">
      <c r="B72" s="286"/>
      <c r="C72" s="286"/>
      <c r="D72" s="286"/>
      <c r="E72" s="286"/>
      <c r="F72" s="286"/>
      <c r="G72" s="286"/>
      <c r="H72" s="286"/>
      <c r="I72" s="286"/>
      <c r="J72" s="286"/>
      <c r="K72" s="287"/>
    </row>
    <row r="73" s="1" customFormat="1" ht="18.75" customHeight="1">
      <c r="B73" s="287"/>
      <c r="C73" s="287"/>
      <c r="D73" s="287"/>
      <c r="E73" s="287"/>
      <c r="F73" s="287"/>
      <c r="G73" s="287"/>
      <c r="H73" s="287"/>
      <c r="I73" s="287"/>
      <c r="J73" s="287"/>
      <c r="K73" s="287"/>
    </row>
    <row r="74" s="1" customFormat="1" ht="7.5" customHeight="1">
      <c r="B74" s="288"/>
      <c r="C74" s="289"/>
      <c r="D74" s="289"/>
      <c r="E74" s="289"/>
      <c r="F74" s="289"/>
      <c r="G74" s="289"/>
      <c r="H74" s="289"/>
      <c r="I74" s="289"/>
      <c r="J74" s="289"/>
      <c r="K74" s="290"/>
    </row>
    <row r="75" s="1" customFormat="1" ht="45" customHeight="1">
      <c r="B75" s="291"/>
      <c r="C75" s="292" t="s">
        <v>643</v>
      </c>
      <c r="D75" s="292"/>
      <c r="E75" s="292"/>
      <c r="F75" s="292"/>
      <c r="G75" s="292"/>
      <c r="H75" s="292"/>
      <c r="I75" s="292"/>
      <c r="J75" s="292"/>
      <c r="K75" s="293"/>
    </row>
    <row r="76" s="1" customFormat="1" ht="17.25" customHeight="1">
      <c r="B76" s="291"/>
      <c r="C76" s="294" t="s">
        <v>644</v>
      </c>
      <c r="D76" s="294"/>
      <c r="E76" s="294"/>
      <c r="F76" s="294" t="s">
        <v>645</v>
      </c>
      <c r="G76" s="295"/>
      <c r="H76" s="294" t="s">
        <v>51</v>
      </c>
      <c r="I76" s="294" t="s">
        <v>54</v>
      </c>
      <c r="J76" s="294" t="s">
        <v>646</v>
      </c>
      <c r="K76" s="293"/>
    </row>
    <row r="77" s="1" customFormat="1" ht="17.25" customHeight="1">
      <c r="B77" s="291"/>
      <c r="C77" s="296" t="s">
        <v>647</v>
      </c>
      <c r="D77" s="296"/>
      <c r="E77" s="296"/>
      <c r="F77" s="297" t="s">
        <v>648</v>
      </c>
      <c r="G77" s="298"/>
      <c r="H77" s="296"/>
      <c r="I77" s="296"/>
      <c r="J77" s="296" t="s">
        <v>649</v>
      </c>
      <c r="K77" s="293"/>
    </row>
    <row r="78" s="1" customFormat="1" ht="5.25" customHeight="1">
      <c r="B78" s="291"/>
      <c r="C78" s="299"/>
      <c r="D78" s="299"/>
      <c r="E78" s="299"/>
      <c r="F78" s="299"/>
      <c r="G78" s="300"/>
      <c r="H78" s="299"/>
      <c r="I78" s="299"/>
      <c r="J78" s="299"/>
      <c r="K78" s="293"/>
    </row>
    <row r="79" s="1" customFormat="1" ht="15" customHeight="1">
      <c r="B79" s="291"/>
      <c r="C79" s="279" t="s">
        <v>50</v>
      </c>
      <c r="D79" s="301"/>
      <c r="E79" s="301"/>
      <c r="F79" s="302" t="s">
        <v>650</v>
      </c>
      <c r="G79" s="303"/>
      <c r="H79" s="279" t="s">
        <v>651</v>
      </c>
      <c r="I79" s="279" t="s">
        <v>652</v>
      </c>
      <c r="J79" s="279">
        <v>20</v>
      </c>
      <c r="K79" s="293"/>
    </row>
    <row r="80" s="1" customFormat="1" ht="15" customHeight="1">
      <c r="B80" s="291"/>
      <c r="C80" s="279" t="s">
        <v>653</v>
      </c>
      <c r="D80" s="279"/>
      <c r="E80" s="279"/>
      <c r="F80" s="302" t="s">
        <v>650</v>
      </c>
      <c r="G80" s="303"/>
      <c r="H80" s="279" t="s">
        <v>654</v>
      </c>
      <c r="I80" s="279" t="s">
        <v>652</v>
      </c>
      <c r="J80" s="279">
        <v>120</v>
      </c>
      <c r="K80" s="293"/>
    </row>
    <row r="81" s="1" customFormat="1" ht="15" customHeight="1">
      <c r="B81" s="304"/>
      <c r="C81" s="279" t="s">
        <v>655</v>
      </c>
      <c r="D81" s="279"/>
      <c r="E81" s="279"/>
      <c r="F81" s="302" t="s">
        <v>656</v>
      </c>
      <c r="G81" s="303"/>
      <c r="H81" s="279" t="s">
        <v>657</v>
      </c>
      <c r="I81" s="279" t="s">
        <v>652</v>
      </c>
      <c r="J81" s="279">
        <v>50</v>
      </c>
      <c r="K81" s="293"/>
    </row>
    <row r="82" s="1" customFormat="1" ht="15" customHeight="1">
      <c r="B82" s="304"/>
      <c r="C82" s="279" t="s">
        <v>658</v>
      </c>
      <c r="D82" s="279"/>
      <c r="E82" s="279"/>
      <c r="F82" s="302" t="s">
        <v>650</v>
      </c>
      <c r="G82" s="303"/>
      <c r="H82" s="279" t="s">
        <v>659</v>
      </c>
      <c r="I82" s="279" t="s">
        <v>660</v>
      </c>
      <c r="J82" s="279"/>
      <c r="K82" s="293"/>
    </row>
    <row r="83" s="1" customFormat="1" ht="15" customHeight="1">
      <c r="B83" s="304"/>
      <c r="C83" s="305" t="s">
        <v>661</v>
      </c>
      <c r="D83" s="305"/>
      <c r="E83" s="305"/>
      <c r="F83" s="306" t="s">
        <v>656</v>
      </c>
      <c r="G83" s="305"/>
      <c r="H83" s="305" t="s">
        <v>662</v>
      </c>
      <c r="I83" s="305" t="s">
        <v>652</v>
      </c>
      <c r="J83" s="305">
        <v>15</v>
      </c>
      <c r="K83" s="293"/>
    </row>
    <row r="84" s="1" customFormat="1" ht="15" customHeight="1">
      <c r="B84" s="304"/>
      <c r="C84" s="305" t="s">
        <v>663</v>
      </c>
      <c r="D84" s="305"/>
      <c r="E84" s="305"/>
      <c r="F84" s="306" t="s">
        <v>656</v>
      </c>
      <c r="G84" s="305"/>
      <c r="H84" s="305" t="s">
        <v>664</v>
      </c>
      <c r="I84" s="305" t="s">
        <v>652</v>
      </c>
      <c r="J84" s="305">
        <v>15</v>
      </c>
      <c r="K84" s="293"/>
    </row>
    <row r="85" s="1" customFormat="1" ht="15" customHeight="1">
      <c r="B85" s="304"/>
      <c r="C85" s="305" t="s">
        <v>665</v>
      </c>
      <c r="D85" s="305"/>
      <c r="E85" s="305"/>
      <c r="F85" s="306" t="s">
        <v>656</v>
      </c>
      <c r="G85" s="305"/>
      <c r="H85" s="305" t="s">
        <v>666</v>
      </c>
      <c r="I85" s="305" t="s">
        <v>652</v>
      </c>
      <c r="J85" s="305">
        <v>20</v>
      </c>
      <c r="K85" s="293"/>
    </row>
    <row r="86" s="1" customFormat="1" ht="15" customHeight="1">
      <c r="B86" s="304"/>
      <c r="C86" s="305" t="s">
        <v>667</v>
      </c>
      <c r="D86" s="305"/>
      <c r="E86" s="305"/>
      <c r="F86" s="306" t="s">
        <v>656</v>
      </c>
      <c r="G86" s="305"/>
      <c r="H86" s="305" t="s">
        <v>668</v>
      </c>
      <c r="I86" s="305" t="s">
        <v>652</v>
      </c>
      <c r="J86" s="305">
        <v>20</v>
      </c>
      <c r="K86" s="293"/>
    </row>
    <row r="87" s="1" customFormat="1" ht="15" customHeight="1">
      <c r="B87" s="304"/>
      <c r="C87" s="279" t="s">
        <v>669</v>
      </c>
      <c r="D87" s="279"/>
      <c r="E87" s="279"/>
      <c r="F87" s="302" t="s">
        <v>656</v>
      </c>
      <c r="G87" s="303"/>
      <c r="H87" s="279" t="s">
        <v>670</v>
      </c>
      <c r="I87" s="279" t="s">
        <v>652</v>
      </c>
      <c r="J87" s="279">
        <v>50</v>
      </c>
      <c r="K87" s="293"/>
    </row>
    <row r="88" s="1" customFormat="1" ht="15" customHeight="1">
      <c r="B88" s="304"/>
      <c r="C88" s="279" t="s">
        <v>671</v>
      </c>
      <c r="D88" s="279"/>
      <c r="E88" s="279"/>
      <c r="F88" s="302" t="s">
        <v>656</v>
      </c>
      <c r="G88" s="303"/>
      <c r="H88" s="279" t="s">
        <v>672</v>
      </c>
      <c r="I88" s="279" t="s">
        <v>652</v>
      </c>
      <c r="J88" s="279">
        <v>20</v>
      </c>
      <c r="K88" s="293"/>
    </row>
    <row r="89" s="1" customFormat="1" ht="15" customHeight="1">
      <c r="B89" s="304"/>
      <c r="C89" s="279" t="s">
        <v>673</v>
      </c>
      <c r="D89" s="279"/>
      <c r="E89" s="279"/>
      <c r="F89" s="302" t="s">
        <v>656</v>
      </c>
      <c r="G89" s="303"/>
      <c r="H89" s="279" t="s">
        <v>674</v>
      </c>
      <c r="I89" s="279" t="s">
        <v>652</v>
      </c>
      <c r="J89" s="279">
        <v>20</v>
      </c>
      <c r="K89" s="293"/>
    </row>
    <row r="90" s="1" customFormat="1" ht="15" customHeight="1">
      <c r="B90" s="304"/>
      <c r="C90" s="279" t="s">
        <v>675</v>
      </c>
      <c r="D90" s="279"/>
      <c r="E90" s="279"/>
      <c r="F90" s="302" t="s">
        <v>656</v>
      </c>
      <c r="G90" s="303"/>
      <c r="H90" s="279" t="s">
        <v>676</v>
      </c>
      <c r="I90" s="279" t="s">
        <v>652</v>
      </c>
      <c r="J90" s="279">
        <v>50</v>
      </c>
      <c r="K90" s="293"/>
    </row>
    <row r="91" s="1" customFormat="1" ht="15" customHeight="1">
      <c r="B91" s="304"/>
      <c r="C91" s="279" t="s">
        <v>677</v>
      </c>
      <c r="D91" s="279"/>
      <c r="E91" s="279"/>
      <c r="F91" s="302" t="s">
        <v>656</v>
      </c>
      <c r="G91" s="303"/>
      <c r="H91" s="279" t="s">
        <v>677</v>
      </c>
      <c r="I91" s="279" t="s">
        <v>652</v>
      </c>
      <c r="J91" s="279">
        <v>50</v>
      </c>
      <c r="K91" s="293"/>
    </row>
    <row r="92" s="1" customFormat="1" ht="15" customHeight="1">
      <c r="B92" s="304"/>
      <c r="C92" s="279" t="s">
        <v>678</v>
      </c>
      <c r="D92" s="279"/>
      <c r="E92" s="279"/>
      <c r="F92" s="302" t="s">
        <v>656</v>
      </c>
      <c r="G92" s="303"/>
      <c r="H92" s="279" t="s">
        <v>679</v>
      </c>
      <c r="I92" s="279" t="s">
        <v>652</v>
      </c>
      <c r="J92" s="279">
        <v>255</v>
      </c>
      <c r="K92" s="293"/>
    </row>
    <row r="93" s="1" customFormat="1" ht="15" customHeight="1">
      <c r="B93" s="304"/>
      <c r="C93" s="279" t="s">
        <v>680</v>
      </c>
      <c r="D93" s="279"/>
      <c r="E93" s="279"/>
      <c r="F93" s="302" t="s">
        <v>650</v>
      </c>
      <c r="G93" s="303"/>
      <c r="H93" s="279" t="s">
        <v>681</v>
      </c>
      <c r="I93" s="279" t="s">
        <v>682</v>
      </c>
      <c r="J93" s="279"/>
      <c r="K93" s="293"/>
    </row>
    <row r="94" s="1" customFormat="1" ht="15" customHeight="1">
      <c r="B94" s="304"/>
      <c r="C94" s="279" t="s">
        <v>683</v>
      </c>
      <c r="D94" s="279"/>
      <c r="E94" s="279"/>
      <c r="F94" s="302" t="s">
        <v>650</v>
      </c>
      <c r="G94" s="303"/>
      <c r="H94" s="279" t="s">
        <v>684</v>
      </c>
      <c r="I94" s="279" t="s">
        <v>685</v>
      </c>
      <c r="J94" s="279"/>
      <c r="K94" s="293"/>
    </row>
    <row r="95" s="1" customFormat="1" ht="15" customHeight="1">
      <c r="B95" s="304"/>
      <c r="C95" s="279" t="s">
        <v>686</v>
      </c>
      <c r="D95" s="279"/>
      <c r="E95" s="279"/>
      <c r="F95" s="302" t="s">
        <v>650</v>
      </c>
      <c r="G95" s="303"/>
      <c r="H95" s="279" t="s">
        <v>686</v>
      </c>
      <c r="I95" s="279" t="s">
        <v>685</v>
      </c>
      <c r="J95" s="279"/>
      <c r="K95" s="293"/>
    </row>
    <row r="96" s="1" customFormat="1" ht="15" customHeight="1">
      <c r="B96" s="304"/>
      <c r="C96" s="279" t="s">
        <v>35</v>
      </c>
      <c r="D96" s="279"/>
      <c r="E96" s="279"/>
      <c r="F96" s="302" t="s">
        <v>650</v>
      </c>
      <c r="G96" s="303"/>
      <c r="H96" s="279" t="s">
        <v>687</v>
      </c>
      <c r="I96" s="279" t="s">
        <v>685</v>
      </c>
      <c r="J96" s="279"/>
      <c r="K96" s="293"/>
    </row>
    <row r="97" s="1" customFormat="1" ht="15" customHeight="1">
      <c r="B97" s="304"/>
      <c r="C97" s="279" t="s">
        <v>45</v>
      </c>
      <c r="D97" s="279"/>
      <c r="E97" s="279"/>
      <c r="F97" s="302" t="s">
        <v>650</v>
      </c>
      <c r="G97" s="303"/>
      <c r="H97" s="279" t="s">
        <v>688</v>
      </c>
      <c r="I97" s="279" t="s">
        <v>685</v>
      </c>
      <c r="J97" s="279"/>
      <c r="K97" s="293"/>
    </row>
    <row r="98" s="1" customFormat="1" ht="15" customHeight="1">
      <c r="B98" s="307"/>
      <c r="C98" s="308"/>
      <c r="D98" s="308"/>
      <c r="E98" s="308"/>
      <c r="F98" s="308"/>
      <c r="G98" s="308"/>
      <c r="H98" s="308"/>
      <c r="I98" s="308"/>
      <c r="J98" s="308"/>
      <c r="K98" s="309"/>
    </row>
    <row r="99" s="1" customFormat="1" ht="18.75" customHeight="1">
      <c r="B99" s="310"/>
      <c r="C99" s="311"/>
      <c r="D99" s="311"/>
      <c r="E99" s="311"/>
      <c r="F99" s="311"/>
      <c r="G99" s="311"/>
      <c r="H99" s="311"/>
      <c r="I99" s="311"/>
      <c r="J99" s="311"/>
      <c r="K99" s="310"/>
    </row>
    <row r="100" s="1" customFormat="1" ht="18.75" customHeight="1">
      <c r="B100" s="287"/>
      <c r="C100" s="287"/>
      <c r="D100" s="287"/>
      <c r="E100" s="287"/>
      <c r="F100" s="287"/>
      <c r="G100" s="287"/>
      <c r="H100" s="287"/>
      <c r="I100" s="287"/>
      <c r="J100" s="287"/>
      <c r="K100" s="287"/>
    </row>
    <row r="101" s="1" customFormat="1" ht="7.5" customHeight="1">
      <c r="B101" s="288"/>
      <c r="C101" s="289"/>
      <c r="D101" s="289"/>
      <c r="E101" s="289"/>
      <c r="F101" s="289"/>
      <c r="G101" s="289"/>
      <c r="H101" s="289"/>
      <c r="I101" s="289"/>
      <c r="J101" s="289"/>
      <c r="K101" s="290"/>
    </row>
    <row r="102" s="1" customFormat="1" ht="45" customHeight="1">
      <c r="B102" s="291"/>
      <c r="C102" s="292" t="s">
        <v>689</v>
      </c>
      <c r="D102" s="292"/>
      <c r="E102" s="292"/>
      <c r="F102" s="292"/>
      <c r="G102" s="292"/>
      <c r="H102" s="292"/>
      <c r="I102" s="292"/>
      <c r="J102" s="292"/>
      <c r="K102" s="293"/>
    </row>
    <row r="103" s="1" customFormat="1" ht="17.25" customHeight="1">
      <c r="B103" s="291"/>
      <c r="C103" s="294" t="s">
        <v>644</v>
      </c>
      <c r="D103" s="294"/>
      <c r="E103" s="294"/>
      <c r="F103" s="294" t="s">
        <v>645</v>
      </c>
      <c r="G103" s="295"/>
      <c r="H103" s="294" t="s">
        <v>51</v>
      </c>
      <c r="I103" s="294" t="s">
        <v>54</v>
      </c>
      <c r="J103" s="294" t="s">
        <v>646</v>
      </c>
      <c r="K103" s="293"/>
    </row>
    <row r="104" s="1" customFormat="1" ht="17.25" customHeight="1">
      <c r="B104" s="291"/>
      <c r="C104" s="296" t="s">
        <v>647</v>
      </c>
      <c r="D104" s="296"/>
      <c r="E104" s="296"/>
      <c r="F104" s="297" t="s">
        <v>648</v>
      </c>
      <c r="G104" s="298"/>
      <c r="H104" s="296"/>
      <c r="I104" s="296"/>
      <c r="J104" s="296" t="s">
        <v>649</v>
      </c>
      <c r="K104" s="293"/>
    </row>
    <row r="105" s="1" customFormat="1" ht="5.25" customHeight="1">
      <c r="B105" s="291"/>
      <c r="C105" s="294"/>
      <c r="D105" s="294"/>
      <c r="E105" s="294"/>
      <c r="F105" s="294"/>
      <c r="G105" s="312"/>
      <c r="H105" s="294"/>
      <c r="I105" s="294"/>
      <c r="J105" s="294"/>
      <c r="K105" s="293"/>
    </row>
    <row r="106" s="1" customFormat="1" ht="15" customHeight="1">
      <c r="B106" s="291"/>
      <c r="C106" s="279" t="s">
        <v>50</v>
      </c>
      <c r="D106" s="301"/>
      <c r="E106" s="301"/>
      <c r="F106" s="302" t="s">
        <v>650</v>
      </c>
      <c r="G106" s="279"/>
      <c r="H106" s="279" t="s">
        <v>690</v>
      </c>
      <c r="I106" s="279" t="s">
        <v>652</v>
      </c>
      <c r="J106" s="279">
        <v>20</v>
      </c>
      <c r="K106" s="293"/>
    </row>
    <row r="107" s="1" customFormat="1" ht="15" customHeight="1">
      <c r="B107" s="291"/>
      <c r="C107" s="279" t="s">
        <v>653</v>
      </c>
      <c r="D107" s="279"/>
      <c r="E107" s="279"/>
      <c r="F107" s="302" t="s">
        <v>650</v>
      </c>
      <c r="G107" s="279"/>
      <c r="H107" s="279" t="s">
        <v>690</v>
      </c>
      <c r="I107" s="279" t="s">
        <v>652</v>
      </c>
      <c r="J107" s="279">
        <v>120</v>
      </c>
      <c r="K107" s="293"/>
    </row>
    <row r="108" s="1" customFormat="1" ht="15" customHeight="1">
      <c r="B108" s="304"/>
      <c r="C108" s="279" t="s">
        <v>655</v>
      </c>
      <c r="D108" s="279"/>
      <c r="E108" s="279"/>
      <c r="F108" s="302" t="s">
        <v>656</v>
      </c>
      <c r="G108" s="279"/>
      <c r="H108" s="279" t="s">
        <v>690</v>
      </c>
      <c r="I108" s="279" t="s">
        <v>652</v>
      </c>
      <c r="J108" s="279">
        <v>50</v>
      </c>
      <c r="K108" s="293"/>
    </row>
    <row r="109" s="1" customFormat="1" ht="15" customHeight="1">
      <c r="B109" s="304"/>
      <c r="C109" s="279" t="s">
        <v>658</v>
      </c>
      <c r="D109" s="279"/>
      <c r="E109" s="279"/>
      <c r="F109" s="302" t="s">
        <v>650</v>
      </c>
      <c r="G109" s="279"/>
      <c r="H109" s="279" t="s">
        <v>690</v>
      </c>
      <c r="I109" s="279" t="s">
        <v>660</v>
      </c>
      <c r="J109" s="279"/>
      <c r="K109" s="293"/>
    </row>
    <row r="110" s="1" customFormat="1" ht="15" customHeight="1">
      <c r="B110" s="304"/>
      <c r="C110" s="279" t="s">
        <v>669</v>
      </c>
      <c r="D110" s="279"/>
      <c r="E110" s="279"/>
      <c r="F110" s="302" t="s">
        <v>656</v>
      </c>
      <c r="G110" s="279"/>
      <c r="H110" s="279" t="s">
        <v>690</v>
      </c>
      <c r="I110" s="279" t="s">
        <v>652</v>
      </c>
      <c r="J110" s="279">
        <v>50</v>
      </c>
      <c r="K110" s="293"/>
    </row>
    <row r="111" s="1" customFormat="1" ht="15" customHeight="1">
      <c r="B111" s="304"/>
      <c r="C111" s="279" t="s">
        <v>677</v>
      </c>
      <c r="D111" s="279"/>
      <c r="E111" s="279"/>
      <c r="F111" s="302" t="s">
        <v>656</v>
      </c>
      <c r="G111" s="279"/>
      <c r="H111" s="279" t="s">
        <v>690</v>
      </c>
      <c r="I111" s="279" t="s">
        <v>652</v>
      </c>
      <c r="J111" s="279">
        <v>50</v>
      </c>
      <c r="K111" s="293"/>
    </row>
    <row r="112" s="1" customFormat="1" ht="15" customHeight="1">
      <c r="B112" s="304"/>
      <c r="C112" s="279" t="s">
        <v>675</v>
      </c>
      <c r="D112" s="279"/>
      <c r="E112" s="279"/>
      <c r="F112" s="302" t="s">
        <v>656</v>
      </c>
      <c r="G112" s="279"/>
      <c r="H112" s="279" t="s">
        <v>690</v>
      </c>
      <c r="I112" s="279" t="s">
        <v>652</v>
      </c>
      <c r="J112" s="279">
        <v>50</v>
      </c>
      <c r="K112" s="293"/>
    </row>
    <row r="113" s="1" customFormat="1" ht="15" customHeight="1">
      <c r="B113" s="304"/>
      <c r="C113" s="279" t="s">
        <v>50</v>
      </c>
      <c r="D113" s="279"/>
      <c r="E113" s="279"/>
      <c r="F113" s="302" t="s">
        <v>650</v>
      </c>
      <c r="G113" s="279"/>
      <c r="H113" s="279" t="s">
        <v>691</v>
      </c>
      <c r="I113" s="279" t="s">
        <v>652</v>
      </c>
      <c r="J113" s="279">
        <v>20</v>
      </c>
      <c r="K113" s="293"/>
    </row>
    <row r="114" s="1" customFormat="1" ht="15" customHeight="1">
      <c r="B114" s="304"/>
      <c r="C114" s="279" t="s">
        <v>692</v>
      </c>
      <c r="D114" s="279"/>
      <c r="E114" s="279"/>
      <c r="F114" s="302" t="s">
        <v>650</v>
      </c>
      <c r="G114" s="279"/>
      <c r="H114" s="279" t="s">
        <v>693</v>
      </c>
      <c r="I114" s="279" t="s">
        <v>652</v>
      </c>
      <c r="J114" s="279">
        <v>120</v>
      </c>
      <c r="K114" s="293"/>
    </row>
    <row r="115" s="1" customFormat="1" ht="15" customHeight="1">
      <c r="B115" s="304"/>
      <c r="C115" s="279" t="s">
        <v>35</v>
      </c>
      <c r="D115" s="279"/>
      <c r="E115" s="279"/>
      <c r="F115" s="302" t="s">
        <v>650</v>
      </c>
      <c r="G115" s="279"/>
      <c r="H115" s="279" t="s">
        <v>694</v>
      </c>
      <c r="I115" s="279" t="s">
        <v>685</v>
      </c>
      <c r="J115" s="279"/>
      <c r="K115" s="293"/>
    </row>
    <row r="116" s="1" customFormat="1" ht="15" customHeight="1">
      <c r="B116" s="304"/>
      <c r="C116" s="279" t="s">
        <v>45</v>
      </c>
      <c r="D116" s="279"/>
      <c r="E116" s="279"/>
      <c r="F116" s="302" t="s">
        <v>650</v>
      </c>
      <c r="G116" s="279"/>
      <c r="H116" s="279" t="s">
        <v>695</v>
      </c>
      <c r="I116" s="279" t="s">
        <v>685</v>
      </c>
      <c r="J116" s="279"/>
      <c r="K116" s="293"/>
    </row>
    <row r="117" s="1" customFormat="1" ht="15" customHeight="1">
      <c r="B117" s="304"/>
      <c r="C117" s="279" t="s">
        <v>54</v>
      </c>
      <c r="D117" s="279"/>
      <c r="E117" s="279"/>
      <c r="F117" s="302" t="s">
        <v>650</v>
      </c>
      <c r="G117" s="279"/>
      <c r="H117" s="279" t="s">
        <v>696</v>
      </c>
      <c r="I117" s="279" t="s">
        <v>697</v>
      </c>
      <c r="J117" s="279"/>
      <c r="K117" s="293"/>
    </row>
    <row r="118" s="1" customFormat="1" ht="15" customHeight="1">
      <c r="B118" s="307"/>
      <c r="C118" s="313"/>
      <c r="D118" s="313"/>
      <c r="E118" s="313"/>
      <c r="F118" s="313"/>
      <c r="G118" s="313"/>
      <c r="H118" s="313"/>
      <c r="I118" s="313"/>
      <c r="J118" s="313"/>
      <c r="K118" s="309"/>
    </row>
    <row r="119" s="1" customFormat="1" ht="18.75" customHeight="1">
      <c r="B119" s="314"/>
      <c r="C119" s="315"/>
      <c r="D119" s="315"/>
      <c r="E119" s="315"/>
      <c r="F119" s="316"/>
      <c r="G119" s="315"/>
      <c r="H119" s="315"/>
      <c r="I119" s="315"/>
      <c r="J119" s="315"/>
      <c r="K119" s="314"/>
    </row>
    <row r="120" s="1" customFormat="1" ht="18.75" customHeight="1">
      <c r="B120" s="287"/>
      <c r="C120" s="287"/>
      <c r="D120" s="287"/>
      <c r="E120" s="287"/>
      <c r="F120" s="287"/>
      <c r="G120" s="287"/>
      <c r="H120" s="287"/>
      <c r="I120" s="287"/>
      <c r="J120" s="287"/>
      <c r="K120" s="287"/>
    </row>
    <row r="121" s="1" customFormat="1" ht="7.5" customHeight="1">
      <c r="B121" s="317"/>
      <c r="C121" s="318"/>
      <c r="D121" s="318"/>
      <c r="E121" s="318"/>
      <c r="F121" s="318"/>
      <c r="G121" s="318"/>
      <c r="H121" s="318"/>
      <c r="I121" s="318"/>
      <c r="J121" s="318"/>
      <c r="K121" s="319"/>
    </row>
    <row r="122" s="1" customFormat="1" ht="45" customHeight="1">
      <c r="B122" s="320"/>
      <c r="C122" s="270" t="s">
        <v>698</v>
      </c>
      <c r="D122" s="270"/>
      <c r="E122" s="270"/>
      <c r="F122" s="270"/>
      <c r="G122" s="270"/>
      <c r="H122" s="270"/>
      <c r="I122" s="270"/>
      <c r="J122" s="270"/>
      <c r="K122" s="321"/>
    </row>
    <row r="123" s="1" customFormat="1" ht="17.25" customHeight="1">
      <c r="B123" s="322"/>
      <c r="C123" s="294" t="s">
        <v>644</v>
      </c>
      <c r="D123" s="294"/>
      <c r="E123" s="294"/>
      <c r="F123" s="294" t="s">
        <v>645</v>
      </c>
      <c r="G123" s="295"/>
      <c r="H123" s="294" t="s">
        <v>51</v>
      </c>
      <c r="I123" s="294" t="s">
        <v>54</v>
      </c>
      <c r="J123" s="294" t="s">
        <v>646</v>
      </c>
      <c r="K123" s="323"/>
    </row>
    <row r="124" s="1" customFormat="1" ht="17.25" customHeight="1">
      <c r="B124" s="322"/>
      <c r="C124" s="296" t="s">
        <v>647</v>
      </c>
      <c r="D124" s="296"/>
      <c r="E124" s="296"/>
      <c r="F124" s="297" t="s">
        <v>648</v>
      </c>
      <c r="G124" s="298"/>
      <c r="H124" s="296"/>
      <c r="I124" s="296"/>
      <c r="J124" s="296" t="s">
        <v>649</v>
      </c>
      <c r="K124" s="323"/>
    </row>
    <row r="125" s="1" customFormat="1" ht="5.25" customHeight="1">
      <c r="B125" s="324"/>
      <c r="C125" s="299"/>
      <c r="D125" s="299"/>
      <c r="E125" s="299"/>
      <c r="F125" s="299"/>
      <c r="G125" s="325"/>
      <c r="H125" s="299"/>
      <c r="I125" s="299"/>
      <c r="J125" s="299"/>
      <c r="K125" s="326"/>
    </row>
    <row r="126" s="1" customFormat="1" ht="15" customHeight="1">
      <c r="B126" s="324"/>
      <c r="C126" s="279" t="s">
        <v>653</v>
      </c>
      <c r="D126" s="301"/>
      <c r="E126" s="301"/>
      <c r="F126" s="302" t="s">
        <v>650</v>
      </c>
      <c r="G126" s="279"/>
      <c r="H126" s="279" t="s">
        <v>690</v>
      </c>
      <c r="I126" s="279" t="s">
        <v>652</v>
      </c>
      <c r="J126" s="279">
        <v>120</v>
      </c>
      <c r="K126" s="327"/>
    </row>
    <row r="127" s="1" customFormat="1" ht="15" customHeight="1">
      <c r="B127" s="324"/>
      <c r="C127" s="279" t="s">
        <v>699</v>
      </c>
      <c r="D127" s="279"/>
      <c r="E127" s="279"/>
      <c r="F127" s="302" t="s">
        <v>650</v>
      </c>
      <c r="G127" s="279"/>
      <c r="H127" s="279" t="s">
        <v>700</v>
      </c>
      <c r="I127" s="279" t="s">
        <v>652</v>
      </c>
      <c r="J127" s="279" t="s">
        <v>701</v>
      </c>
      <c r="K127" s="327"/>
    </row>
    <row r="128" s="1" customFormat="1" ht="15" customHeight="1">
      <c r="B128" s="324"/>
      <c r="C128" s="279" t="s">
        <v>598</v>
      </c>
      <c r="D128" s="279"/>
      <c r="E128" s="279"/>
      <c r="F128" s="302" t="s">
        <v>650</v>
      </c>
      <c r="G128" s="279"/>
      <c r="H128" s="279" t="s">
        <v>702</v>
      </c>
      <c r="I128" s="279" t="s">
        <v>652</v>
      </c>
      <c r="J128" s="279" t="s">
        <v>701</v>
      </c>
      <c r="K128" s="327"/>
    </row>
    <row r="129" s="1" customFormat="1" ht="15" customHeight="1">
      <c r="B129" s="324"/>
      <c r="C129" s="279" t="s">
        <v>661</v>
      </c>
      <c r="D129" s="279"/>
      <c r="E129" s="279"/>
      <c r="F129" s="302" t="s">
        <v>656</v>
      </c>
      <c r="G129" s="279"/>
      <c r="H129" s="279" t="s">
        <v>662</v>
      </c>
      <c r="I129" s="279" t="s">
        <v>652</v>
      </c>
      <c r="J129" s="279">
        <v>15</v>
      </c>
      <c r="K129" s="327"/>
    </row>
    <row r="130" s="1" customFormat="1" ht="15" customHeight="1">
      <c r="B130" s="324"/>
      <c r="C130" s="305" t="s">
        <v>663</v>
      </c>
      <c r="D130" s="305"/>
      <c r="E130" s="305"/>
      <c r="F130" s="306" t="s">
        <v>656</v>
      </c>
      <c r="G130" s="305"/>
      <c r="H130" s="305" t="s">
        <v>664</v>
      </c>
      <c r="I130" s="305" t="s">
        <v>652</v>
      </c>
      <c r="J130" s="305">
        <v>15</v>
      </c>
      <c r="K130" s="327"/>
    </row>
    <row r="131" s="1" customFormat="1" ht="15" customHeight="1">
      <c r="B131" s="324"/>
      <c r="C131" s="305" t="s">
        <v>665</v>
      </c>
      <c r="D131" s="305"/>
      <c r="E131" s="305"/>
      <c r="F131" s="306" t="s">
        <v>656</v>
      </c>
      <c r="G131" s="305"/>
      <c r="H131" s="305" t="s">
        <v>666</v>
      </c>
      <c r="I131" s="305" t="s">
        <v>652</v>
      </c>
      <c r="J131" s="305">
        <v>20</v>
      </c>
      <c r="K131" s="327"/>
    </row>
    <row r="132" s="1" customFormat="1" ht="15" customHeight="1">
      <c r="B132" s="324"/>
      <c r="C132" s="305" t="s">
        <v>667</v>
      </c>
      <c r="D132" s="305"/>
      <c r="E132" s="305"/>
      <c r="F132" s="306" t="s">
        <v>656</v>
      </c>
      <c r="G132" s="305"/>
      <c r="H132" s="305" t="s">
        <v>668</v>
      </c>
      <c r="I132" s="305" t="s">
        <v>652</v>
      </c>
      <c r="J132" s="305">
        <v>20</v>
      </c>
      <c r="K132" s="327"/>
    </row>
    <row r="133" s="1" customFormat="1" ht="15" customHeight="1">
      <c r="B133" s="324"/>
      <c r="C133" s="279" t="s">
        <v>655</v>
      </c>
      <c r="D133" s="279"/>
      <c r="E133" s="279"/>
      <c r="F133" s="302" t="s">
        <v>656</v>
      </c>
      <c r="G133" s="279"/>
      <c r="H133" s="279" t="s">
        <v>690</v>
      </c>
      <c r="I133" s="279" t="s">
        <v>652</v>
      </c>
      <c r="J133" s="279">
        <v>50</v>
      </c>
      <c r="K133" s="327"/>
    </row>
    <row r="134" s="1" customFormat="1" ht="15" customHeight="1">
      <c r="B134" s="324"/>
      <c r="C134" s="279" t="s">
        <v>669</v>
      </c>
      <c r="D134" s="279"/>
      <c r="E134" s="279"/>
      <c r="F134" s="302" t="s">
        <v>656</v>
      </c>
      <c r="G134" s="279"/>
      <c r="H134" s="279" t="s">
        <v>690</v>
      </c>
      <c r="I134" s="279" t="s">
        <v>652</v>
      </c>
      <c r="J134" s="279">
        <v>50</v>
      </c>
      <c r="K134" s="327"/>
    </row>
    <row r="135" s="1" customFormat="1" ht="15" customHeight="1">
      <c r="B135" s="324"/>
      <c r="C135" s="279" t="s">
        <v>675</v>
      </c>
      <c r="D135" s="279"/>
      <c r="E135" s="279"/>
      <c r="F135" s="302" t="s">
        <v>656</v>
      </c>
      <c r="G135" s="279"/>
      <c r="H135" s="279" t="s">
        <v>690</v>
      </c>
      <c r="I135" s="279" t="s">
        <v>652</v>
      </c>
      <c r="J135" s="279">
        <v>50</v>
      </c>
      <c r="K135" s="327"/>
    </row>
    <row r="136" s="1" customFormat="1" ht="15" customHeight="1">
      <c r="B136" s="324"/>
      <c r="C136" s="279" t="s">
        <v>677</v>
      </c>
      <c r="D136" s="279"/>
      <c r="E136" s="279"/>
      <c r="F136" s="302" t="s">
        <v>656</v>
      </c>
      <c r="G136" s="279"/>
      <c r="H136" s="279" t="s">
        <v>690</v>
      </c>
      <c r="I136" s="279" t="s">
        <v>652</v>
      </c>
      <c r="J136" s="279">
        <v>50</v>
      </c>
      <c r="K136" s="327"/>
    </row>
    <row r="137" s="1" customFormat="1" ht="15" customHeight="1">
      <c r="B137" s="324"/>
      <c r="C137" s="279" t="s">
        <v>678</v>
      </c>
      <c r="D137" s="279"/>
      <c r="E137" s="279"/>
      <c r="F137" s="302" t="s">
        <v>656</v>
      </c>
      <c r="G137" s="279"/>
      <c r="H137" s="279" t="s">
        <v>703</v>
      </c>
      <c r="I137" s="279" t="s">
        <v>652</v>
      </c>
      <c r="J137" s="279">
        <v>255</v>
      </c>
      <c r="K137" s="327"/>
    </row>
    <row r="138" s="1" customFormat="1" ht="15" customHeight="1">
      <c r="B138" s="324"/>
      <c r="C138" s="279" t="s">
        <v>680</v>
      </c>
      <c r="D138" s="279"/>
      <c r="E138" s="279"/>
      <c r="F138" s="302" t="s">
        <v>650</v>
      </c>
      <c r="G138" s="279"/>
      <c r="H138" s="279" t="s">
        <v>704</v>
      </c>
      <c r="I138" s="279" t="s">
        <v>682</v>
      </c>
      <c r="J138" s="279"/>
      <c r="K138" s="327"/>
    </row>
    <row r="139" s="1" customFormat="1" ht="15" customHeight="1">
      <c r="B139" s="324"/>
      <c r="C139" s="279" t="s">
        <v>683</v>
      </c>
      <c r="D139" s="279"/>
      <c r="E139" s="279"/>
      <c r="F139" s="302" t="s">
        <v>650</v>
      </c>
      <c r="G139" s="279"/>
      <c r="H139" s="279" t="s">
        <v>705</v>
      </c>
      <c r="I139" s="279" t="s">
        <v>685</v>
      </c>
      <c r="J139" s="279"/>
      <c r="K139" s="327"/>
    </row>
    <row r="140" s="1" customFormat="1" ht="15" customHeight="1">
      <c r="B140" s="324"/>
      <c r="C140" s="279" t="s">
        <v>686</v>
      </c>
      <c r="D140" s="279"/>
      <c r="E140" s="279"/>
      <c r="F140" s="302" t="s">
        <v>650</v>
      </c>
      <c r="G140" s="279"/>
      <c r="H140" s="279" t="s">
        <v>686</v>
      </c>
      <c r="I140" s="279" t="s">
        <v>685</v>
      </c>
      <c r="J140" s="279"/>
      <c r="K140" s="327"/>
    </row>
    <row r="141" s="1" customFormat="1" ht="15" customHeight="1">
      <c r="B141" s="324"/>
      <c r="C141" s="279" t="s">
        <v>35</v>
      </c>
      <c r="D141" s="279"/>
      <c r="E141" s="279"/>
      <c r="F141" s="302" t="s">
        <v>650</v>
      </c>
      <c r="G141" s="279"/>
      <c r="H141" s="279" t="s">
        <v>706</v>
      </c>
      <c r="I141" s="279" t="s">
        <v>685</v>
      </c>
      <c r="J141" s="279"/>
      <c r="K141" s="327"/>
    </row>
    <row r="142" s="1" customFormat="1" ht="15" customHeight="1">
      <c r="B142" s="324"/>
      <c r="C142" s="279" t="s">
        <v>707</v>
      </c>
      <c r="D142" s="279"/>
      <c r="E142" s="279"/>
      <c r="F142" s="302" t="s">
        <v>650</v>
      </c>
      <c r="G142" s="279"/>
      <c r="H142" s="279" t="s">
        <v>708</v>
      </c>
      <c r="I142" s="279" t="s">
        <v>685</v>
      </c>
      <c r="J142" s="279"/>
      <c r="K142" s="327"/>
    </row>
    <row r="143" s="1" customFormat="1" ht="15" customHeight="1">
      <c r="B143" s="328"/>
      <c r="C143" s="329"/>
      <c r="D143" s="329"/>
      <c r="E143" s="329"/>
      <c r="F143" s="329"/>
      <c r="G143" s="329"/>
      <c r="H143" s="329"/>
      <c r="I143" s="329"/>
      <c r="J143" s="329"/>
      <c r="K143" s="330"/>
    </row>
    <row r="144" s="1" customFormat="1" ht="18.75" customHeight="1">
      <c r="B144" s="315"/>
      <c r="C144" s="315"/>
      <c r="D144" s="315"/>
      <c r="E144" s="315"/>
      <c r="F144" s="316"/>
      <c r="G144" s="315"/>
      <c r="H144" s="315"/>
      <c r="I144" s="315"/>
      <c r="J144" s="315"/>
      <c r="K144" s="315"/>
    </row>
    <row r="145" s="1" customFormat="1" ht="18.75" customHeight="1">
      <c r="B145" s="287"/>
      <c r="C145" s="287"/>
      <c r="D145" s="287"/>
      <c r="E145" s="287"/>
      <c r="F145" s="287"/>
      <c r="G145" s="287"/>
      <c r="H145" s="287"/>
      <c r="I145" s="287"/>
      <c r="J145" s="287"/>
      <c r="K145" s="287"/>
    </row>
    <row r="146" s="1" customFormat="1" ht="7.5" customHeight="1">
      <c r="B146" s="288"/>
      <c r="C146" s="289"/>
      <c r="D146" s="289"/>
      <c r="E146" s="289"/>
      <c r="F146" s="289"/>
      <c r="G146" s="289"/>
      <c r="H146" s="289"/>
      <c r="I146" s="289"/>
      <c r="J146" s="289"/>
      <c r="K146" s="290"/>
    </row>
    <row r="147" s="1" customFormat="1" ht="45" customHeight="1">
      <c r="B147" s="291"/>
      <c r="C147" s="292" t="s">
        <v>709</v>
      </c>
      <c r="D147" s="292"/>
      <c r="E147" s="292"/>
      <c r="F147" s="292"/>
      <c r="G147" s="292"/>
      <c r="H147" s="292"/>
      <c r="I147" s="292"/>
      <c r="J147" s="292"/>
      <c r="K147" s="293"/>
    </row>
    <row r="148" s="1" customFormat="1" ht="17.25" customHeight="1">
      <c r="B148" s="291"/>
      <c r="C148" s="294" t="s">
        <v>644</v>
      </c>
      <c r="D148" s="294"/>
      <c r="E148" s="294"/>
      <c r="F148" s="294" t="s">
        <v>645</v>
      </c>
      <c r="G148" s="295"/>
      <c r="H148" s="294" t="s">
        <v>51</v>
      </c>
      <c r="I148" s="294" t="s">
        <v>54</v>
      </c>
      <c r="J148" s="294" t="s">
        <v>646</v>
      </c>
      <c r="K148" s="293"/>
    </row>
    <row r="149" s="1" customFormat="1" ht="17.25" customHeight="1">
      <c r="B149" s="291"/>
      <c r="C149" s="296" t="s">
        <v>647</v>
      </c>
      <c r="D149" s="296"/>
      <c r="E149" s="296"/>
      <c r="F149" s="297" t="s">
        <v>648</v>
      </c>
      <c r="G149" s="298"/>
      <c r="H149" s="296"/>
      <c r="I149" s="296"/>
      <c r="J149" s="296" t="s">
        <v>649</v>
      </c>
      <c r="K149" s="293"/>
    </row>
    <row r="150" s="1" customFormat="1" ht="5.25" customHeight="1">
      <c r="B150" s="304"/>
      <c r="C150" s="299"/>
      <c r="D150" s="299"/>
      <c r="E150" s="299"/>
      <c r="F150" s="299"/>
      <c r="G150" s="300"/>
      <c r="H150" s="299"/>
      <c r="I150" s="299"/>
      <c r="J150" s="299"/>
      <c r="K150" s="327"/>
    </row>
    <row r="151" s="1" customFormat="1" ht="15" customHeight="1">
      <c r="B151" s="304"/>
      <c r="C151" s="331" t="s">
        <v>653</v>
      </c>
      <c r="D151" s="279"/>
      <c r="E151" s="279"/>
      <c r="F151" s="332" t="s">
        <v>650</v>
      </c>
      <c r="G151" s="279"/>
      <c r="H151" s="331" t="s">
        <v>690</v>
      </c>
      <c r="I151" s="331" t="s">
        <v>652</v>
      </c>
      <c r="J151" s="331">
        <v>120</v>
      </c>
      <c r="K151" s="327"/>
    </row>
    <row r="152" s="1" customFormat="1" ht="15" customHeight="1">
      <c r="B152" s="304"/>
      <c r="C152" s="331" t="s">
        <v>699</v>
      </c>
      <c r="D152" s="279"/>
      <c r="E152" s="279"/>
      <c r="F152" s="332" t="s">
        <v>650</v>
      </c>
      <c r="G152" s="279"/>
      <c r="H152" s="331" t="s">
        <v>710</v>
      </c>
      <c r="I152" s="331" t="s">
        <v>652</v>
      </c>
      <c r="J152" s="331" t="s">
        <v>701</v>
      </c>
      <c r="K152" s="327"/>
    </row>
    <row r="153" s="1" customFormat="1" ht="15" customHeight="1">
      <c r="B153" s="304"/>
      <c r="C153" s="331" t="s">
        <v>598</v>
      </c>
      <c r="D153" s="279"/>
      <c r="E153" s="279"/>
      <c r="F153" s="332" t="s">
        <v>650</v>
      </c>
      <c r="G153" s="279"/>
      <c r="H153" s="331" t="s">
        <v>711</v>
      </c>
      <c r="I153" s="331" t="s">
        <v>652</v>
      </c>
      <c r="J153" s="331" t="s">
        <v>701</v>
      </c>
      <c r="K153" s="327"/>
    </row>
    <row r="154" s="1" customFormat="1" ht="15" customHeight="1">
      <c r="B154" s="304"/>
      <c r="C154" s="331" t="s">
        <v>655</v>
      </c>
      <c r="D154" s="279"/>
      <c r="E154" s="279"/>
      <c r="F154" s="332" t="s">
        <v>656</v>
      </c>
      <c r="G154" s="279"/>
      <c r="H154" s="331" t="s">
        <v>690</v>
      </c>
      <c r="I154" s="331" t="s">
        <v>652</v>
      </c>
      <c r="J154" s="331">
        <v>50</v>
      </c>
      <c r="K154" s="327"/>
    </row>
    <row r="155" s="1" customFormat="1" ht="15" customHeight="1">
      <c r="B155" s="304"/>
      <c r="C155" s="331" t="s">
        <v>658</v>
      </c>
      <c r="D155" s="279"/>
      <c r="E155" s="279"/>
      <c r="F155" s="332" t="s">
        <v>650</v>
      </c>
      <c r="G155" s="279"/>
      <c r="H155" s="331" t="s">
        <v>690</v>
      </c>
      <c r="I155" s="331" t="s">
        <v>660</v>
      </c>
      <c r="J155" s="331"/>
      <c r="K155" s="327"/>
    </row>
    <row r="156" s="1" customFormat="1" ht="15" customHeight="1">
      <c r="B156" s="304"/>
      <c r="C156" s="331" t="s">
        <v>669</v>
      </c>
      <c r="D156" s="279"/>
      <c r="E156" s="279"/>
      <c r="F156" s="332" t="s">
        <v>656</v>
      </c>
      <c r="G156" s="279"/>
      <c r="H156" s="331" t="s">
        <v>690</v>
      </c>
      <c r="I156" s="331" t="s">
        <v>652</v>
      </c>
      <c r="J156" s="331">
        <v>50</v>
      </c>
      <c r="K156" s="327"/>
    </row>
    <row r="157" s="1" customFormat="1" ht="15" customHeight="1">
      <c r="B157" s="304"/>
      <c r="C157" s="331" t="s">
        <v>677</v>
      </c>
      <c r="D157" s="279"/>
      <c r="E157" s="279"/>
      <c r="F157" s="332" t="s">
        <v>656</v>
      </c>
      <c r="G157" s="279"/>
      <c r="H157" s="331" t="s">
        <v>690</v>
      </c>
      <c r="I157" s="331" t="s">
        <v>652</v>
      </c>
      <c r="J157" s="331">
        <v>50</v>
      </c>
      <c r="K157" s="327"/>
    </row>
    <row r="158" s="1" customFormat="1" ht="15" customHeight="1">
      <c r="B158" s="304"/>
      <c r="C158" s="331" t="s">
        <v>675</v>
      </c>
      <c r="D158" s="279"/>
      <c r="E158" s="279"/>
      <c r="F158" s="332" t="s">
        <v>656</v>
      </c>
      <c r="G158" s="279"/>
      <c r="H158" s="331" t="s">
        <v>690</v>
      </c>
      <c r="I158" s="331" t="s">
        <v>652</v>
      </c>
      <c r="J158" s="331">
        <v>50</v>
      </c>
      <c r="K158" s="327"/>
    </row>
    <row r="159" s="1" customFormat="1" ht="15" customHeight="1">
      <c r="B159" s="304"/>
      <c r="C159" s="331" t="s">
        <v>88</v>
      </c>
      <c r="D159" s="279"/>
      <c r="E159" s="279"/>
      <c r="F159" s="332" t="s">
        <v>650</v>
      </c>
      <c r="G159" s="279"/>
      <c r="H159" s="331" t="s">
        <v>712</v>
      </c>
      <c r="I159" s="331" t="s">
        <v>652</v>
      </c>
      <c r="J159" s="331" t="s">
        <v>713</v>
      </c>
      <c r="K159" s="327"/>
    </row>
    <row r="160" s="1" customFormat="1" ht="15" customHeight="1">
      <c r="B160" s="304"/>
      <c r="C160" s="331" t="s">
        <v>714</v>
      </c>
      <c r="D160" s="279"/>
      <c r="E160" s="279"/>
      <c r="F160" s="332" t="s">
        <v>650</v>
      </c>
      <c r="G160" s="279"/>
      <c r="H160" s="331" t="s">
        <v>715</v>
      </c>
      <c r="I160" s="331" t="s">
        <v>685</v>
      </c>
      <c r="J160" s="331"/>
      <c r="K160" s="327"/>
    </row>
    <row r="161" s="1" customFormat="1" ht="15" customHeight="1">
      <c r="B161" s="333"/>
      <c r="C161" s="313"/>
      <c r="D161" s="313"/>
      <c r="E161" s="313"/>
      <c r="F161" s="313"/>
      <c r="G161" s="313"/>
      <c r="H161" s="313"/>
      <c r="I161" s="313"/>
      <c r="J161" s="313"/>
      <c r="K161" s="334"/>
    </row>
    <row r="162" s="1" customFormat="1" ht="18.75" customHeight="1">
      <c r="B162" s="315"/>
      <c r="C162" s="325"/>
      <c r="D162" s="325"/>
      <c r="E162" s="325"/>
      <c r="F162" s="335"/>
      <c r="G162" s="325"/>
      <c r="H162" s="325"/>
      <c r="I162" s="325"/>
      <c r="J162" s="325"/>
      <c r="K162" s="315"/>
    </row>
    <row r="163" s="1" customFormat="1" ht="18.75" customHeight="1">
      <c r="B163" s="287"/>
      <c r="C163" s="287"/>
      <c r="D163" s="287"/>
      <c r="E163" s="287"/>
      <c r="F163" s="287"/>
      <c r="G163" s="287"/>
      <c r="H163" s="287"/>
      <c r="I163" s="287"/>
      <c r="J163" s="287"/>
      <c r="K163" s="287"/>
    </row>
    <row r="164" s="1" customFormat="1" ht="7.5" customHeight="1">
      <c r="B164" s="266"/>
      <c r="C164" s="267"/>
      <c r="D164" s="267"/>
      <c r="E164" s="267"/>
      <c r="F164" s="267"/>
      <c r="G164" s="267"/>
      <c r="H164" s="267"/>
      <c r="I164" s="267"/>
      <c r="J164" s="267"/>
      <c r="K164" s="268"/>
    </row>
    <row r="165" s="1" customFormat="1" ht="45" customHeight="1">
      <c r="B165" s="269"/>
      <c r="C165" s="270" t="s">
        <v>716</v>
      </c>
      <c r="D165" s="270"/>
      <c r="E165" s="270"/>
      <c r="F165" s="270"/>
      <c r="G165" s="270"/>
      <c r="H165" s="270"/>
      <c r="I165" s="270"/>
      <c r="J165" s="270"/>
      <c r="K165" s="271"/>
    </row>
    <row r="166" s="1" customFormat="1" ht="17.25" customHeight="1">
      <c r="B166" s="269"/>
      <c r="C166" s="294" t="s">
        <v>644</v>
      </c>
      <c r="D166" s="294"/>
      <c r="E166" s="294"/>
      <c r="F166" s="294" t="s">
        <v>645</v>
      </c>
      <c r="G166" s="336"/>
      <c r="H166" s="337" t="s">
        <v>51</v>
      </c>
      <c r="I166" s="337" t="s">
        <v>54</v>
      </c>
      <c r="J166" s="294" t="s">
        <v>646</v>
      </c>
      <c r="K166" s="271"/>
    </row>
    <row r="167" s="1" customFormat="1" ht="17.25" customHeight="1">
      <c r="B167" s="272"/>
      <c r="C167" s="296" t="s">
        <v>647</v>
      </c>
      <c r="D167" s="296"/>
      <c r="E167" s="296"/>
      <c r="F167" s="297" t="s">
        <v>648</v>
      </c>
      <c r="G167" s="338"/>
      <c r="H167" s="339"/>
      <c r="I167" s="339"/>
      <c r="J167" s="296" t="s">
        <v>649</v>
      </c>
      <c r="K167" s="274"/>
    </row>
    <row r="168" s="1" customFormat="1" ht="5.25" customHeight="1">
      <c r="B168" s="304"/>
      <c r="C168" s="299"/>
      <c r="D168" s="299"/>
      <c r="E168" s="299"/>
      <c r="F168" s="299"/>
      <c r="G168" s="300"/>
      <c r="H168" s="299"/>
      <c r="I168" s="299"/>
      <c r="J168" s="299"/>
      <c r="K168" s="327"/>
    </row>
    <row r="169" s="1" customFormat="1" ht="15" customHeight="1">
      <c r="B169" s="304"/>
      <c r="C169" s="279" t="s">
        <v>653</v>
      </c>
      <c r="D169" s="279"/>
      <c r="E169" s="279"/>
      <c r="F169" s="302" t="s">
        <v>650</v>
      </c>
      <c r="G169" s="279"/>
      <c r="H169" s="279" t="s">
        <v>690</v>
      </c>
      <c r="I169" s="279" t="s">
        <v>652</v>
      </c>
      <c r="J169" s="279">
        <v>120</v>
      </c>
      <c r="K169" s="327"/>
    </row>
    <row r="170" s="1" customFormat="1" ht="15" customHeight="1">
      <c r="B170" s="304"/>
      <c r="C170" s="279" t="s">
        <v>699</v>
      </c>
      <c r="D170" s="279"/>
      <c r="E170" s="279"/>
      <c r="F170" s="302" t="s">
        <v>650</v>
      </c>
      <c r="G170" s="279"/>
      <c r="H170" s="279" t="s">
        <v>700</v>
      </c>
      <c r="I170" s="279" t="s">
        <v>652</v>
      </c>
      <c r="J170" s="279" t="s">
        <v>701</v>
      </c>
      <c r="K170" s="327"/>
    </row>
    <row r="171" s="1" customFormat="1" ht="15" customHeight="1">
      <c r="B171" s="304"/>
      <c r="C171" s="279" t="s">
        <v>598</v>
      </c>
      <c r="D171" s="279"/>
      <c r="E171" s="279"/>
      <c r="F171" s="302" t="s">
        <v>650</v>
      </c>
      <c r="G171" s="279"/>
      <c r="H171" s="279" t="s">
        <v>717</v>
      </c>
      <c r="I171" s="279" t="s">
        <v>652</v>
      </c>
      <c r="J171" s="279" t="s">
        <v>701</v>
      </c>
      <c r="K171" s="327"/>
    </row>
    <row r="172" s="1" customFormat="1" ht="15" customHeight="1">
      <c r="B172" s="304"/>
      <c r="C172" s="279" t="s">
        <v>655</v>
      </c>
      <c r="D172" s="279"/>
      <c r="E172" s="279"/>
      <c r="F172" s="302" t="s">
        <v>656</v>
      </c>
      <c r="G172" s="279"/>
      <c r="H172" s="279" t="s">
        <v>717</v>
      </c>
      <c r="I172" s="279" t="s">
        <v>652</v>
      </c>
      <c r="J172" s="279">
        <v>50</v>
      </c>
      <c r="K172" s="327"/>
    </row>
    <row r="173" s="1" customFormat="1" ht="15" customHeight="1">
      <c r="B173" s="304"/>
      <c r="C173" s="279" t="s">
        <v>658</v>
      </c>
      <c r="D173" s="279"/>
      <c r="E173" s="279"/>
      <c r="F173" s="302" t="s">
        <v>650</v>
      </c>
      <c r="G173" s="279"/>
      <c r="H173" s="279" t="s">
        <v>717</v>
      </c>
      <c r="I173" s="279" t="s">
        <v>660</v>
      </c>
      <c r="J173" s="279"/>
      <c r="K173" s="327"/>
    </row>
    <row r="174" s="1" customFormat="1" ht="15" customHeight="1">
      <c r="B174" s="304"/>
      <c r="C174" s="279" t="s">
        <v>669</v>
      </c>
      <c r="D174" s="279"/>
      <c r="E174" s="279"/>
      <c r="F174" s="302" t="s">
        <v>656</v>
      </c>
      <c r="G174" s="279"/>
      <c r="H174" s="279" t="s">
        <v>717</v>
      </c>
      <c r="I174" s="279" t="s">
        <v>652</v>
      </c>
      <c r="J174" s="279">
        <v>50</v>
      </c>
      <c r="K174" s="327"/>
    </row>
    <row r="175" s="1" customFormat="1" ht="15" customHeight="1">
      <c r="B175" s="304"/>
      <c r="C175" s="279" t="s">
        <v>677</v>
      </c>
      <c r="D175" s="279"/>
      <c r="E175" s="279"/>
      <c r="F175" s="302" t="s">
        <v>656</v>
      </c>
      <c r="G175" s="279"/>
      <c r="H175" s="279" t="s">
        <v>717</v>
      </c>
      <c r="I175" s="279" t="s">
        <v>652</v>
      </c>
      <c r="J175" s="279">
        <v>50</v>
      </c>
      <c r="K175" s="327"/>
    </row>
    <row r="176" s="1" customFormat="1" ht="15" customHeight="1">
      <c r="B176" s="304"/>
      <c r="C176" s="279" t="s">
        <v>675</v>
      </c>
      <c r="D176" s="279"/>
      <c r="E176" s="279"/>
      <c r="F176" s="302" t="s">
        <v>656</v>
      </c>
      <c r="G176" s="279"/>
      <c r="H176" s="279" t="s">
        <v>717</v>
      </c>
      <c r="I176" s="279" t="s">
        <v>652</v>
      </c>
      <c r="J176" s="279">
        <v>50</v>
      </c>
      <c r="K176" s="327"/>
    </row>
    <row r="177" s="1" customFormat="1" ht="15" customHeight="1">
      <c r="B177" s="304"/>
      <c r="C177" s="279" t="s">
        <v>93</v>
      </c>
      <c r="D177" s="279"/>
      <c r="E177" s="279"/>
      <c r="F177" s="302" t="s">
        <v>650</v>
      </c>
      <c r="G177" s="279"/>
      <c r="H177" s="279" t="s">
        <v>718</v>
      </c>
      <c r="I177" s="279" t="s">
        <v>719</v>
      </c>
      <c r="J177" s="279"/>
      <c r="K177" s="327"/>
    </row>
    <row r="178" s="1" customFormat="1" ht="15" customHeight="1">
      <c r="B178" s="304"/>
      <c r="C178" s="279" t="s">
        <v>54</v>
      </c>
      <c r="D178" s="279"/>
      <c r="E178" s="279"/>
      <c r="F178" s="302" t="s">
        <v>650</v>
      </c>
      <c r="G178" s="279"/>
      <c r="H178" s="279" t="s">
        <v>720</v>
      </c>
      <c r="I178" s="279" t="s">
        <v>721</v>
      </c>
      <c r="J178" s="279">
        <v>1</v>
      </c>
      <c r="K178" s="327"/>
    </row>
    <row r="179" s="1" customFormat="1" ht="15" customHeight="1">
      <c r="B179" s="304"/>
      <c r="C179" s="279" t="s">
        <v>50</v>
      </c>
      <c r="D179" s="279"/>
      <c r="E179" s="279"/>
      <c r="F179" s="302" t="s">
        <v>650</v>
      </c>
      <c r="G179" s="279"/>
      <c r="H179" s="279" t="s">
        <v>722</v>
      </c>
      <c r="I179" s="279" t="s">
        <v>652</v>
      </c>
      <c r="J179" s="279">
        <v>20</v>
      </c>
      <c r="K179" s="327"/>
    </row>
    <row r="180" s="1" customFormat="1" ht="15" customHeight="1">
      <c r="B180" s="304"/>
      <c r="C180" s="279" t="s">
        <v>51</v>
      </c>
      <c r="D180" s="279"/>
      <c r="E180" s="279"/>
      <c r="F180" s="302" t="s">
        <v>650</v>
      </c>
      <c r="G180" s="279"/>
      <c r="H180" s="279" t="s">
        <v>723</v>
      </c>
      <c r="I180" s="279" t="s">
        <v>652</v>
      </c>
      <c r="J180" s="279">
        <v>255</v>
      </c>
      <c r="K180" s="327"/>
    </row>
    <row r="181" s="1" customFormat="1" ht="15" customHeight="1">
      <c r="B181" s="304"/>
      <c r="C181" s="279" t="s">
        <v>94</v>
      </c>
      <c r="D181" s="279"/>
      <c r="E181" s="279"/>
      <c r="F181" s="302" t="s">
        <v>650</v>
      </c>
      <c r="G181" s="279"/>
      <c r="H181" s="279" t="s">
        <v>614</v>
      </c>
      <c r="I181" s="279" t="s">
        <v>652</v>
      </c>
      <c r="J181" s="279">
        <v>10</v>
      </c>
      <c r="K181" s="327"/>
    </row>
    <row r="182" s="1" customFormat="1" ht="15" customHeight="1">
      <c r="B182" s="304"/>
      <c r="C182" s="279" t="s">
        <v>95</v>
      </c>
      <c r="D182" s="279"/>
      <c r="E182" s="279"/>
      <c r="F182" s="302" t="s">
        <v>650</v>
      </c>
      <c r="G182" s="279"/>
      <c r="H182" s="279" t="s">
        <v>724</v>
      </c>
      <c r="I182" s="279" t="s">
        <v>685</v>
      </c>
      <c r="J182" s="279"/>
      <c r="K182" s="327"/>
    </row>
    <row r="183" s="1" customFormat="1" ht="15" customHeight="1">
      <c r="B183" s="304"/>
      <c r="C183" s="279" t="s">
        <v>725</v>
      </c>
      <c r="D183" s="279"/>
      <c r="E183" s="279"/>
      <c r="F183" s="302" t="s">
        <v>650</v>
      </c>
      <c r="G183" s="279"/>
      <c r="H183" s="279" t="s">
        <v>726</v>
      </c>
      <c r="I183" s="279" t="s">
        <v>685</v>
      </c>
      <c r="J183" s="279"/>
      <c r="K183" s="327"/>
    </row>
    <row r="184" s="1" customFormat="1" ht="15" customHeight="1">
      <c r="B184" s="304"/>
      <c r="C184" s="279" t="s">
        <v>714</v>
      </c>
      <c r="D184" s="279"/>
      <c r="E184" s="279"/>
      <c r="F184" s="302" t="s">
        <v>650</v>
      </c>
      <c r="G184" s="279"/>
      <c r="H184" s="279" t="s">
        <v>727</v>
      </c>
      <c r="I184" s="279" t="s">
        <v>685</v>
      </c>
      <c r="J184" s="279"/>
      <c r="K184" s="327"/>
    </row>
    <row r="185" s="1" customFormat="1" ht="15" customHeight="1">
      <c r="B185" s="304"/>
      <c r="C185" s="279" t="s">
        <v>97</v>
      </c>
      <c r="D185" s="279"/>
      <c r="E185" s="279"/>
      <c r="F185" s="302" t="s">
        <v>656</v>
      </c>
      <c r="G185" s="279"/>
      <c r="H185" s="279" t="s">
        <v>728</v>
      </c>
      <c r="I185" s="279" t="s">
        <v>652</v>
      </c>
      <c r="J185" s="279">
        <v>50</v>
      </c>
      <c r="K185" s="327"/>
    </row>
    <row r="186" s="1" customFormat="1" ht="15" customHeight="1">
      <c r="B186" s="304"/>
      <c r="C186" s="279" t="s">
        <v>729</v>
      </c>
      <c r="D186" s="279"/>
      <c r="E186" s="279"/>
      <c r="F186" s="302" t="s">
        <v>656</v>
      </c>
      <c r="G186" s="279"/>
      <c r="H186" s="279" t="s">
        <v>730</v>
      </c>
      <c r="I186" s="279" t="s">
        <v>731</v>
      </c>
      <c r="J186" s="279"/>
      <c r="K186" s="327"/>
    </row>
    <row r="187" s="1" customFormat="1" ht="15" customHeight="1">
      <c r="B187" s="304"/>
      <c r="C187" s="279" t="s">
        <v>732</v>
      </c>
      <c r="D187" s="279"/>
      <c r="E187" s="279"/>
      <c r="F187" s="302" t="s">
        <v>656</v>
      </c>
      <c r="G187" s="279"/>
      <c r="H187" s="279" t="s">
        <v>733</v>
      </c>
      <c r="I187" s="279" t="s">
        <v>731</v>
      </c>
      <c r="J187" s="279"/>
      <c r="K187" s="327"/>
    </row>
    <row r="188" s="1" customFormat="1" ht="15" customHeight="1">
      <c r="B188" s="304"/>
      <c r="C188" s="279" t="s">
        <v>734</v>
      </c>
      <c r="D188" s="279"/>
      <c r="E188" s="279"/>
      <c r="F188" s="302" t="s">
        <v>656</v>
      </c>
      <c r="G188" s="279"/>
      <c r="H188" s="279" t="s">
        <v>735</v>
      </c>
      <c r="I188" s="279" t="s">
        <v>731</v>
      </c>
      <c r="J188" s="279"/>
      <c r="K188" s="327"/>
    </row>
    <row r="189" s="1" customFormat="1" ht="15" customHeight="1">
      <c r="B189" s="304"/>
      <c r="C189" s="340" t="s">
        <v>736</v>
      </c>
      <c r="D189" s="279"/>
      <c r="E189" s="279"/>
      <c r="F189" s="302" t="s">
        <v>656</v>
      </c>
      <c r="G189" s="279"/>
      <c r="H189" s="279" t="s">
        <v>737</v>
      </c>
      <c r="I189" s="279" t="s">
        <v>738</v>
      </c>
      <c r="J189" s="341" t="s">
        <v>739</v>
      </c>
      <c r="K189" s="327"/>
    </row>
    <row r="190" s="1" customFormat="1" ht="15" customHeight="1">
      <c r="B190" s="304"/>
      <c r="C190" s="340" t="s">
        <v>39</v>
      </c>
      <c r="D190" s="279"/>
      <c r="E190" s="279"/>
      <c r="F190" s="302" t="s">
        <v>650</v>
      </c>
      <c r="G190" s="279"/>
      <c r="H190" s="276" t="s">
        <v>740</v>
      </c>
      <c r="I190" s="279" t="s">
        <v>741</v>
      </c>
      <c r="J190" s="279"/>
      <c r="K190" s="327"/>
    </row>
    <row r="191" s="1" customFormat="1" ht="15" customHeight="1">
      <c r="B191" s="304"/>
      <c r="C191" s="340" t="s">
        <v>742</v>
      </c>
      <c r="D191" s="279"/>
      <c r="E191" s="279"/>
      <c r="F191" s="302" t="s">
        <v>650</v>
      </c>
      <c r="G191" s="279"/>
      <c r="H191" s="279" t="s">
        <v>743</v>
      </c>
      <c r="I191" s="279" t="s">
        <v>685</v>
      </c>
      <c r="J191" s="279"/>
      <c r="K191" s="327"/>
    </row>
    <row r="192" s="1" customFormat="1" ht="15" customHeight="1">
      <c r="B192" s="304"/>
      <c r="C192" s="340" t="s">
        <v>744</v>
      </c>
      <c r="D192" s="279"/>
      <c r="E192" s="279"/>
      <c r="F192" s="302" t="s">
        <v>650</v>
      </c>
      <c r="G192" s="279"/>
      <c r="H192" s="279" t="s">
        <v>745</v>
      </c>
      <c r="I192" s="279" t="s">
        <v>685</v>
      </c>
      <c r="J192" s="279"/>
      <c r="K192" s="327"/>
    </row>
    <row r="193" s="1" customFormat="1" ht="15" customHeight="1">
      <c r="B193" s="304"/>
      <c r="C193" s="340" t="s">
        <v>746</v>
      </c>
      <c r="D193" s="279"/>
      <c r="E193" s="279"/>
      <c r="F193" s="302" t="s">
        <v>656</v>
      </c>
      <c r="G193" s="279"/>
      <c r="H193" s="279" t="s">
        <v>747</v>
      </c>
      <c r="I193" s="279" t="s">
        <v>685</v>
      </c>
      <c r="J193" s="279"/>
      <c r="K193" s="327"/>
    </row>
    <row r="194" s="1" customFormat="1" ht="15" customHeight="1">
      <c r="B194" s="333"/>
      <c r="C194" s="342"/>
      <c r="D194" s="313"/>
      <c r="E194" s="313"/>
      <c r="F194" s="313"/>
      <c r="G194" s="313"/>
      <c r="H194" s="313"/>
      <c r="I194" s="313"/>
      <c r="J194" s="313"/>
      <c r="K194" s="334"/>
    </row>
    <row r="195" s="1" customFormat="1" ht="18.75" customHeight="1">
      <c r="B195" s="315"/>
      <c r="C195" s="325"/>
      <c r="D195" s="325"/>
      <c r="E195" s="325"/>
      <c r="F195" s="335"/>
      <c r="G195" s="325"/>
      <c r="H195" s="325"/>
      <c r="I195" s="325"/>
      <c r="J195" s="325"/>
      <c r="K195" s="315"/>
    </row>
    <row r="196" s="1" customFormat="1" ht="18.75" customHeight="1">
      <c r="B196" s="315"/>
      <c r="C196" s="325"/>
      <c r="D196" s="325"/>
      <c r="E196" s="325"/>
      <c r="F196" s="335"/>
      <c r="G196" s="325"/>
      <c r="H196" s="325"/>
      <c r="I196" s="325"/>
      <c r="J196" s="325"/>
      <c r="K196" s="315"/>
    </row>
    <row r="197" s="1" customFormat="1" ht="18.75" customHeight="1">
      <c r="B197" s="287"/>
      <c r="C197" s="287"/>
      <c r="D197" s="287"/>
      <c r="E197" s="287"/>
      <c r="F197" s="287"/>
      <c r="G197" s="287"/>
      <c r="H197" s="287"/>
      <c r="I197" s="287"/>
      <c r="J197" s="287"/>
      <c r="K197" s="287"/>
    </row>
    <row r="198" s="1" customFormat="1" ht="13.5">
      <c r="B198" s="266"/>
      <c r="C198" s="267"/>
      <c r="D198" s="267"/>
      <c r="E198" s="267"/>
      <c r="F198" s="267"/>
      <c r="G198" s="267"/>
      <c r="H198" s="267"/>
      <c r="I198" s="267"/>
      <c r="J198" s="267"/>
      <c r="K198" s="268"/>
    </row>
    <row r="199" s="1" customFormat="1" ht="21">
      <c r="B199" s="269"/>
      <c r="C199" s="270" t="s">
        <v>748</v>
      </c>
      <c r="D199" s="270"/>
      <c r="E199" s="270"/>
      <c r="F199" s="270"/>
      <c r="G199" s="270"/>
      <c r="H199" s="270"/>
      <c r="I199" s="270"/>
      <c r="J199" s="270"/>
      <c r="K199" s="271"/>
    </row>
    <row r="200" s="1" customFormat="1" ht="25.5" customHeight="1">
      <c r="B200" s="269"/>
      <c r="C200" s="343" t="s">
        <v>749</v>
      </c>
      <c r="D200" s="343"/>
      <c r="E200" s="343"/>
      <c r="F200" s="343" t="s">
        <v>750</v>
      </c>
      <c r="G200" s="344"/>
      <c r="H200" s="343" t="s">
        <v>751</v>
      </c>
      <c r="I200" s="343"/>
      <c r="J200" s="343"/>
      <c r="K200" s="271"/>
    </row>
    <row r="201" s="1" customFormat="1" ht="5.25" customHeight="1">
      <c r="B201" s="304"/>
      <c r="C201" s="299"/>
      <c r="D201" s="299"/>
      <c r="E201" s="299"/>
      <c r="F201" s="299"/>
      <c r="G201" s="325"/>
      <c r="H201" s="299"/>
      <c r="I201" s="299"/>
      <c r="J201" s="299"/>
      <c r="K201" s="327"/>
    </row>
    <row r="202" s="1" customFormat="1" ht="15" customHeight="1">
      <c r="B202" s="304"/>
      <c r="C202" s="279" t="s">
        <v>741</v>
      </c>
      <c r="D202" s="279"/>
      <c r="E202" s="279"/>
      <c r="F202" s="302" t="s">
        <v>40</v>
      </c>
      <c r="G202" s="279"/>
      <c r="H202" s="279" t="s">
        <v>752</v>
      </c>
      <c r="I202" s="279"/>
      <c r="J202" s="279"/>
      <c r="K202" s="327"/>
    </row>
    <row r="203" s="1" customFormat="1" ht="15" customHeight="1">
      <c r="B203" s="304"/>
      <c r="C203" s="279"/>
      <c r="D203" s="279"/>
      <c r="E203" s="279"/>
      <c r="F203" s="302" t="s">
        <v>41</v>
      </c>
      <c r="G203" s="279"/>
      <c r="H203" s="279" t="s">
        <v>753</v>
      </c>
      <c r="I203" s="279"/>
      <c r="J203" s="279"/>
      <c r="K203" s="327"/>
    </row>
    <row r="204" s="1" customFormat="1" ht="15" customHeight="1">
      <c r="B204" s="304"/>
      <c r="C204" s="279"/>
      <c r="D204" s="279"/>
      <c r="E204" s="279"/>
      <c r="F204" s="302" t="s">
        <v>44</v>
      </c>
      <c r="G204" s="279"/>
      <c r="H204" s="279" t="s">
        <v>754</v>
      </c>
      <c r="I204" s="279"/>
      <c r="J204" s="279"/>
      <c r="K204" s="327"/>
    </row>
    <row r="205" s="1" customFormat="1" ht="15" customHeight="1">
      <c r="B205" s="304"/>
      <c r="C205" s="279"/>
      <c r="D205" s="279"/>
      <c r="E205" s="279"/>
      <c r="F205" s="302" t="s">
        <v>42</v>
      </c>
      <c r="G205" s="279"/>
      <c r="H205" s="279" t="s">
        <v>755</v>
      </c>
      <c r="I205" s="279"/>
      <c r="J205" s="279"/>
      <c r="K205" s="327"/>
    </row>
    <row r="206" s="1" customFormat="1" ht="15" customHeight="1">
      <c r="B206" s="304"/>
      <c r="C206" s="279"/>
      <c r="D206" s="279"/>
      <c r="E206" s="279"/>
      <c r="F206" s="302" t="s">
        <v>43</v>
      </c>
      <c r="G206" s="279"/>
      <c r="H206" s="279" t="s">
        <v>756</v>
      </c>
      <c r="I206" s="279"/>
      <c r="J206" s="279"/>
      <c r="K206" s="327"/>
    </row>
    <row r="207" s="1" customFormat="1" ht="15" customHeight="1">
      <c r="B207" s="304"/>
      <c r="C207" s="279"/>
      <c r="D207" s="279"/>
      <c r="E207" s="279"/>
      <c r="F207" s="302"/>
      <c r="G207" s="279"/>
      <c r="H207" s="279"/>
      <c r="I207" s="279"/>
      <c r="J207" s="279"/>
      <c r="K207" s="327"/>
    </row>
    <row r="208" s="1" customFormat="1" ht="15" customHeight="1">
      <c r="B208" s="304"/>
      <c r="C208" s="279" t="s">
        <v>697</v>
      </c>
      <c r="D208" s="279"/>
      <c r="E208" s="279"/>
      <c r="F208" s="302" t="s">
        <v>76</v>
      </c>
      <c r="G208" s="279"/>
      <c r="H208" s="279" t="s">
        <v>757</v>
      </c>
      <c r="I208" s="279"/>
      <c r="J208" s="279"/>
      <c r="K208" s="327"/>
    </row>
    <row r="209" s="1" customFormat="1" ht="15" customHeight="1">
      <c r="B209" s="304"/>
      <c r="C209" s="279"/>
      <c r="D209" s="279"/>
      <c r="E209" s="279"/>
      <c r="F209" s="302" t="s">
        <v>595</v>
      </c>
      <c r="G209" s="279"/>
      <c r="H209" s="279" t="s">
        <v>596</v>
      </c>
      <c r="I209" s="279"/>
      <c r="J209" s="279"/>
      <c r="K209" s="327"/>
    </row>
    <row r="210" s="1" customFormat="1" ht="15" customHeight="1">
      <c r="B210" s="304"/>
      <c r="C210" s="279"/>
      <c r="D210" s="279"/>
      <c r="E210" s="279"/>
      <c r="F210" s="302" t="s">
        <v>593</v>
      </c>
      <c r="G210" s="279"/>
      <c r="H210" s="279" t="s">
        <v>758</v>
      </c>
      <c r="I210" s="279"/>
      <c r="J210" s="279"/>
      <c r="K210" s="327"/>
    </row>
    <row r="211" s="1" customFormat="1" ht="15" customHeight="1">
      <c r="B211" s="345"/>
      <c r="C211" s="279"/>
      <c r="D211" s="279"/>
      <c r="E211" s="279"/>
      <c r="F211" s="302" t="s">
        <v>82</v>
      </c>
      <c r="G211" s="340"/>
      <c r="H211" s="331" t="s">
        <v>597</v>
      </c>
      <c r="I211" s="331"/>
      <c r="J211" s="331"/>
      <c r="K211" s="346"/>
    </row>
    <row r="212" s="1" customFormat="1" ht="15" customHeight="1">
      <c r="B212" s="345"/>
      <c r="C212" s="279"/>
      <c r="D212" s="279"/>
      <c r="E212" s="279"/>
      <c r="F212" s="302" t="s">
        <v>501</v>
      </c>
      <c r="G212" s="340"/>
      <c r="H212" s="331" t="s">
        <v>759</v>
      </c>
      <c r="I212" s="331"/>
      <c r="J212" s="331"/>
      <c r="K212" s="346"/>
    </row>
    <row r="213" s="1" customFormat="1" ht="15" customHeight="1">
      <c r="B213" s="345"/>
      <c r="C213" s="279"/>
      <c r="D213" s="279"/>
      <c r="E213" s="279"/>
      <c r="F213" s="302"/>
      <c r="G213" s="340"/>
      <c r="H213" s="331"/>
      <c r="I213" s="331"/>
      <c r="J213" s="331"/>
      <c r="K213" s="346"/>
    </row>
    <row r="214" s="1" customFormat="1" ht="15" customHeight="1">
      <c r="B214" s="345"/>
      <c r="C214" s="279" t="s">
        <v>721</v>
      </c>
      <c r="D214" s="279"/>
      <c r="E214" s="279"/>
      <c r="F214" s="302">
        <v>1</v>
      </c>
      <c r="G214" s="340"/>
      <c r="H214" s="331" t="s">
        <v>760</v>
      </c>
      <c r="I214" s="331"/>
      <c r="J214" s="331"/>
      <c r="K214" s="346"/>
    </row>
    <row r="215" s="1" customFormat="1" ht="15" customHeight="1">
      <c r="B215" s="345"/>
      <c r="C215" s="279"/>
      <c r="D215" s="279"/>
      <c r="E215" s="279"/>
      <c r="F215" s="302">
        <v>2</v>
      </c>
      <c r="G215" s="340"/>
      <c r="H215" s="331" t="s">
        <v>761</v>
      </c>
      <c r="I215" s="331"/>
      <c r="J215" s="331"/>
      <c r="K215" s="346"/>
    </row>
    <row r="216" s="1" customFormat="1" ht="15" customHeight="1">
      <c r="B216" s="345"/>
      <c r="C216" s="279"/>
      <c r="D216" s="279"/>
      <c r="E216" s="279"/>
      <c r="F216" s="302">
        <v>3</v>
      </c>
      <c r="G216" s="340"/>
      <c r="H216" s="331" t="s">
        <v>762</v>
      </c>
      <c r="I216" s="331"/>
      <c r="J216" s="331"/>
      <c r="K216" s="346"/>
    </row>
    <row r="217" s="1" customFormat="1" ht="15" customHeight="1">
      <c r="B217" s="345"/>
      <c r="C217" s="279"/>
      <c r="D217" s="279"/>
      <c r="E217" s="279"/>
      <c r="F217" s="302">
        <v>4</v>
      </c>
      <c r="G217" s="340"/>
      <c r="H217" s="331" t="s">
        <v>763</v>
      </c>
      <c r="I217" s="331"/>
      <c r="J217" s="331"/>
      <c r="K217" s="346"/>
    </row>
    <row r="218" s="1" customFormat="1" ht="12.75" customHeight="1">
      <c r="B218" s="347"/>
      <c r="C218" s="348"/>
      <c r="D218" s="348"/>
      <c r="E218" s="348"/>
      <c r="F218" s="348"/>
      <c r="G218" s="348"/>
      <c r="H218" s="348"/>
      <c r="I218" s="348"/>
      <c r="J218" s="348"/>
      <c r="K218" s="34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Indrák Štěpán, Ing.</dc:creator>
  <cp:lastModifiedBy>Indrák Štěpán, Ing.</cp:lastModifiedBy>
  <dcterms:created xsi:type="dcterms:W3CDTF">2023-02-24T11:18:45Z</dcterms:created>
  <dcterms:modified xsi:type="dcterms:W3CDTF">2023-02-24T11:18:48Z</dcterms:modified>
</cp:coreProperties>
</file>